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035" windowHeight="8955" activeTab="1"/>
  </bookViews>
  <sheets>
    <sheet name="SO 01 Krycí list " sheetId="4" r:id="rId1"/>
    <sheet name="3. Rozpočet s výkazem výměr - n" sheetId="3" r:id="rId2"/>
  </sheets>
  <definedNames>
    <definedName name="_xlnm.Print_Titles" localSheetId="1">'3. Rozpočet s výkazem výměr - n'!$8:$10</definedName>
  </definedNames>
  <calcPr calcId="145621" iterateCount="1"/>
</workbook>
</file>

<file path=xl/calcChain.xml><?xml version="1.0" encoding="utf-8"?>
<calcChain xmlns="http://schemas.openxmlformats.org/spreadsheetml/2006/main">
  <c r="G13" i="3" l="1"/>
  <c r="L86" i="4"/>
  <c r="G230" i="3"/>
  <c r="G229" i="3" s="1"/>
  <c r="L82" i="4" s="1"/>
  <c r="G228" i="3"/>
  <c r="G225" i="3"/>
  <c r="G222" i="3"/>
  <c r="G218" i="3"/>
  <c r="G217" i="3"/>
  <c r="G216" i="3"/>
  <c r="G215" i="3"/>
  <c r="G214" i="3"/>
  <c r="G213" i="3"/>
  <c r="G212" i="3"/>
  <c r="G210" i="3"/>
  <c r="G207" i="3"/>
  <c r="G204" i="3"/>
  <c r="G201" i="3"/>
  <c r="G198" i="3"/>
  <c r="G195" i="3"/>
  <c r="G190" i="3"/>
  <c r="G187" i="3"/>
  <c r="G181" i="3"/>
  <c r="G179" i="3"/>
  <c r="G176" i="3"/>
  <c r="G174" i="3"/>
  <c r="G171" i="3"/>
  <c r="G168" i="3"/>
  <c r="G165" i="3"/>
  <c r="G162" i="3"/>
  <c r="G161" i="3"/>
  <c r="G160" i="3"/>
  <c r="G157" i="3"/>
  <c r="G154" i="3"/>
  <c r="G151" i="3"/>
  <c r="G148" i="3"/>
  <c r="G145" i="3"/>
  <c r="G142" i="3"/>
  <c r="G139" i="3"/>
  <c r="G137" i="3"/>
  <c r="G133" i="3"/>
  <c r="G126" i="3"/>
  <c r="G123" i="3"/>
  <c r="G120" i="3"/>
  <c r="G119" i="3"/>
  <c r="G116" i="3"/>
  <c r="G90" i="3"/>
  <c r="G87" i="3"/>
  <c r="G84" i="3"/>
  <c r="G83" i="3"/>
  <c r="G81" i="3"/>
  <c r="G78" i="3"/>
  <c r="G77" i="3"/>
  <c r="G74" i="3"/>
  <c r="G73" i="3"/>
  <c r="G70" i="3"/>
  <c r="G68" i="3"/>
  <c r="G67" i="3"/>
  <c r="G66" i="3"/>
  <c r="G65" i="3"/>
  <c r="G64" i="3"/>
  <c r="G61" i="3"/>
  <c r="G59" i="3"/>
  <c r="G56" i="3"/>
  <c r="G53" i="3"/>
  <c r="G47" i="3"/>
  <c r="G44" i="3"/>
  <c r="G41" i="3"/>
  <c r="G40" i="3"/>
  <c r="G34" i="3"/>
  <c r="G33" i="3"/>
  <c r="G24" i="3"/>
  <c r="G12" i="3"/>
  <c r="L78" i="4" s="1"/>
  <c r="C82" i="4"/>
  <c r="C81" i="4"/>
  <c r="C80" i="4"/>
  <c r="C78" i="4"/>
  <c r="C11" i="4"/>
  <c r="F28" i="4"/>
  <c r="F32" i="4"/>
  <c r="D66" i="4"/>
  <c r="D67" i="4"/>
  <c r="D69" i="4"/>
  <c r="K69" i="4"/>
  <c r="D71" i="4"/>
  <c r="K71" i="4"/>
  <c r="D72" i="4"/>
  <c r="K24" i="4"/>
  <c r="G221" i="3" l="1"/>
  <c r="L81" i="4" s="1"/>
  <c r="G122" i="3"/>
  <c r="G194" i="3"/>
  <c r="L79" i="4"/>
  <c r="L80" i="4"/>
  <c r="G193" i="3"/>
  <c r="G11" i="3" s="1"/>
  <c r="G231" i="3" s="1"/>
  <c r="L77" i="4" l="1"/>
  <c r="L76" i="4" s="1"/>
  <c r="J94" i="4" s="1"/>
  <c r="K23" i="4" l="1"/>
  <c r="K26" i="4" s="1"/>
  <c r="F30" i="4" s="1"/>
  <c r="K30" i="4" s="1"/>
  <c r="J34" i="4" s="1"/>
</calcChain>
</file>

<file path=xl/sharedStrings.xml><?xml version="1.0" encoding="utf-8"?>
<sst xmlns="http://schemas.openxmlformats.org/spreadsheetml/2006/main" count="469" uniqueCount="320">
  <si>
    <t>KRYCÍ LIST ROZPOČTU</t>
  </si>
  <si>
    <t xml:space="preserve">   </t>
  </si>
  <si>
    <t>Projektant</t>
  </si>
  <si>
    <t>Zhotovitel</t>
  </si>
  <si>
    <t>CZK</t>
  </si>
  <si>
    <t>1</t>
  </si>
  <si>
    <t>HSV</t>
  </si>
  <si>
    <t>8</t>
  </si>
  <si>
    <t>2</t>
  </si>
  <si>
    <t>9</t>
  </si>
  <si>
    <t>3</t>
  </si>
  <si>
    <t>4</t>
  </si>
  <si>
    <t>5</t>
  </si>
  <si>
    <t>6</t>
  </si>
  <si>
    <t>7</t>
  </si>
  <si>
    <t>Ostatní náklady</t>
  </si>
  <si>
    <t>Razítko</t>
  </si>
  <si>
    <t>DPH</t>
  </si>
  <si>
    <t>REKAPITULACE ROZPOČTU</t>
  </si>
  <si>
    <t>Stavba:   Chodník k autobusové zastávce,parkoviště u kostela</t>
  </si>
  <si>
    <t xml:space="preserve">Objekt:   </t>
  </si>
  <si>
    <t>Objednatel:   Obec Šenov u Nového Jičína</t>
  </si>
  <si>
    <t xml:space="preserve">Zhotovitel:   </t>
  </si>
  <si>
    <t>Datum:   27.3.2014</t>
  </si>
  <si>
    <t>Popis</t>
  </si>
  <si>
    <t>Cena celkem</t>
  </si>
  <si>
    <t>Hmotnost celkem</t>
  </si>
  <si>
    <t xml:space="preserve">Práce a dodávky HSV   </t>
  </si>
  <si>
    <t xml:space="preserve">Zemní práce   </t>
  </si>
  <si>
    <t xml:space="preserve">Komunikace   </t>
  </si>
  <si>
    <t xml:space="preserve">Ostatní konstrukce a práce-bourání   </t>
  </si>
  <si>
    <t>91</t>
  </si>
  <si>
    <t>96</t>
  </si>
  <si>
    <t xml:space="preserve">Bourání konstrukcí   </t>
  </si>
  <si>
    <t>99</t>
  </si>
  <si>
    <t xml:space="preserve">Přesun hmot   </t>
  </si>
  <si>
    <t xml:space="preserve">Celkem   </t>
  </si>
  <si>
    <t>ROZPOČET S VÝKAZEM VÝMĚR</t>
  </si>
  <si>
    <t xml:space="preserve">EČO:   </t>
  </si>
  <si>
    <t>P.Č.</t>
  </si>
  <si>
    <t>Kód položky</t>
  </si>
  <si>
    <t>MJ</t>
  </si>
  <si>
    <t>Množství celkem</t>
  </si>
  <si>
    <t>Cena jednotková</t>
  </si>
  <si>
    <t>Hmotnost sutě celkem</t>
  </si>
  <si>
    <t>121101101</t>
  </si>
  <si>
    <t xml:space="preserve">Sejmutí ornice s přemístěním na vzdálenost do 50 m   </t>
  </si>
  <si>
    <t>m3</t>
  </si>
  <si>
    <t xml:space="preserve">"vegetač.plocha parkoviště č.výkr. B3; C101.2.2   </t>
  </si>
  <si>
    <t xml:space="preserve">(146,00+(32,05+6,50*2)*2,0)*0,20   </t>
  </si>
  <si>
    <t xml:space="preserve">"Chodníková tělesa   </t>
  </si>
  <si>
    <t xml:space="preserve">(36,40*3,70+9,50*2,80+3,14*6,00*6,00*0,5)*0,20   </t>
  </si>
  <si>
    <t xml:space="preserve">"kolem živičné a štěrkové úpravy   </t>
  </si>
  <si>
    <t xml:space="preserve">(17,00*2,00+36,05*2,0+5,0*2,0)*0,20   </t>
  </si>
  <si>
    <t xml:space="preserve">"zasakovací pruh   </t>
  </si>
  <si>
    <t xml:space="preserve">(12,50*1,50)*0,20   </t>
  </si>
  <si>
    <t xml:space="preserve">Součet   </t>
  </si>
  <si>
    <t>131201101</t>
  </si>
  <si>
    <t xml:space="preserve">Hloubení jam nezapažených v hornině tř. 3 objemu do 100 m3   </t>
  </si>
  <si>
    <t xml:space="preserve">"hloubení kufru výkr.č.B.3; C101.2.2-   </t>
  </si>
  <si>
    <t xml:space="preserve">" chodníková těleso u živičné úpravy   </t>
  </si>
  <si>
    <t xml:space="preserve">17,0*0,20   </t>
  </si>
  <si>
    <t xml:space="preserve">"živičná plocha   </t>
  </si>
  <si>
    <t xml:space="preserve">68,0*0,50   </t>
  </si>
  <si>
    <t xml:space="preserve">"vegetační plocha parkoviště   </t>
  </si>
  <si>
    <t xml:space="preserve">(146,0+25,0)*0,33   </t>
  </si>
  <si>
    <t>131201109</t>
  </si>
  <si>
    <t xml:space="preserve">Příplatek za lepivost u hloubení jam nezapažených v hornině tř. 3   </t>
  </si>
  <si>
    <t>132201201</t>
  </si>
  <si>
    <t xml:space="preserve">Hloubení rýh š do 2000 mm v hornině tř. 3 objemu do 100 m3   </t>
  </si>
  <si>
    <t xml:space="preserve">"chodníkové těleso šíře170cm-výkr.č.B.3; C101.2.2   </t>
  </si>
  <si>
    <t xml:space="preserve">66,0*0,20   </t>
  </si>
  <si>
    <t xml:space="preserve">"zásakový pruh   </t>
  </si>
  <si>
    <t xml:space="preserve">10,50*0,80*0,80   </t>
  </si>
  <si>
    <t>132201209</t>
  </si>
  <si>
    <t xml:space="preserve">Příplatek za lepivost k hloubení rýh š do 2000 mm v hornině tř. 3   </t>
  </si>
  <si>
    <t>174101101</t>
  </si>
  <si>
    <t xml:space="preserve">Zásyp jam, šachet rýh nebo kolem objektů sypaninou se zhutněním   </t>
  </si>
  <si>
    <t>583440030</t>
  </si>
  <si>
    <t xml:space="preserve">kamenivo drcené hrubé frakce 63-125   </t>
  </si>
  <si>
    <t>t</t>
  </si>
  <si>
    <t>181102302</t>
  </si>
  <si>
    <t xml:space="preserve">Úprava pláně v zářezech se zhutněním   </t>
  </si>
  <si>
    <t>m2</t>
  </si>
  <si>
    <t xml:space="preserve">"uprava pláně vzhloubeného kufru výkr.č. B.3; C101.2.2   </t>
  </si>
  <si>
    <t xml:space="preserve">66,0+83,0+146,0+174   </t>
  </si>
  <si>
    <t xml:space="preserve">"úprava pláně štěrkové komunikace   </t>
  </si>
  <si>
    <t xml:space="preserve">174,00   </t>
  </si>
  <si>
    <t>181301103</t>
  </si>
  <si>
    <t xml:space="preserve">Rozprostření ornice tl vrstvy do 200 mm pl do 500 m2 v rovině nebo ve svahu do 1:5   </t>
  </si>
  <si>
    <t xml:space="preserve">"plocha ozelenění výkr.B.3   </t>
  </si>
  <si>
    <t xml:space="preserve">167,0   </t>
  </si>
  <si>
    <t>180402111</t>
  </si>
  <si>
    <t xml:space="preserve">Založení parkového trávníku výsevem v rovině a ve svahu do 1:5   </t>
  </si>
  <si>
    <t>005724200</t>
  </si>
  <si>
    <t xml:space="preserve">osivo směs travní parková okrasná   </t>
  </si>
  <si>
    <t>kg</t>
  </si>
  <si>
    <t xml:space="preserve">167 * 0,025   </t>
  </si>
  <si>
    <t>184102211</t>
  </si>
  <si>
    <t xml:space="preserve">Výsadba keře bez balu v do 1 m do jamky se zalitím v rovině a svahu do 1:5   </t>
  </si>
  <si>
    <t>kus</t>
  </si>
  <si>
    <t xml:space="preserve">"odpočinkový prostor u laviček   </t>
  </si>
  <si>
    <t xml:space="preserve">6,0   </t>
  </si>
  <si>
    <t>026603450</t>
  </si>
  <si>
    <t xml:space="preserve">Tis obecný /Taxus baccata/ 60 - 80 cm, ZB   </t>
  </si>
  <si>
    <t>026603210</t>
  </si>
  <si>
    <t xml:space="preserve">Borovice kleč /Pinus mugo-Pumilio/ 30 - 50 cm, ZB   </t>
  </si>
  <si>
    <t>026504900</t>
  </si>
  <si>
    <t xml:space="preserve">Pámelník chenaultův (Symphoricarpos chenaultii) 20 - 40 cm, K   </t>
  </si>
  <si>
    <t>183101312</t>
  </si>
  <si>
    <t xml:space="preserve">Jamky pro výsadbu s výměnou 100 % půdy zeminy tř 1 až 4 objem do 0,02 m3 v rovině a svahu do 1:5   </t>
  </si>
  <si>
    <t>103715100</t>
  </si>
  <si>
    <t xml:space="preserve">substrát zahradnický B 70 l bal.PE   </t>
  </si>
  <si>
    <t xml:space="preserve">100 * 0,02   </t>
  </si>
  <si>
    <t>184921093</t>
  </si>
  <si>
    <t xml:space="preserve">Mulčování rostlin tl do 0,1 m v rovině a svahu do 1:5   </t>
  </si>
  <si>
    <t xml:space="preserve">"U LAVIČEK výkr. B.3; C101.2.2   </t>
  </si>
  <si>
    <t xml:space="preserve">3,14*6,10*6,10*0,5-2,00*1,00*2   </t>
  </si>
  <si>
    <t>103915000</t>
  </si>
  <si>
    <t xml:space="preserve">kůra mulčovací 70l bal.PE   </t>
  </si>
  <si>
    <t>184807111</t>
  </si>
  <si>
    <t xml:space="preserve">Zřízení ochrany stromu bedněním   </t>
  </si>
  <si>
    <t xml:space="preserve">"2ks stromu na výšku 2m   </t>
  </si>
  <si>
    <t xml:space="preserve">0,50*4*2,0*2   </t>
  </si>
  <si>
    <t>184807112</t>
  </si>
  <si>
    <t xml:space="preserve">Odstranění ochrany stromu bedněním   </t>
  </si>
  <si>
    <t>180405114</t>
  </si>
  <si>
    <t xml:space="preserve">Založení trávníku ve vegetačních prefabrikátech výsevem ornice a semene v rovině a ve svahu do 1:5   </t>
  </si>
  <si>
    <t xml:space="preserve">"vegetační park.plocha výkr.č.B.3   </t>
  </si>
  <si>
    <t xml:space="preserve">28,20*4,50   </t>
  </si>
  <si>
    <t>005724100</t>
  </si>
  <si>
    <t xml:space="preserve">osivo směs travní parková rekreační   </t>
  </si>
  <si>
    <t xml:space="preserve">126,9 * 0,015   </t>
  </si>
  <si>
    <t>581727300</t>
  </si>
  <si>
    <t xml:space="preserve">hmota perlitová Vapex E bal. 125 litrů   </t>
  </si>
  <si>
    <t>213141111</t>
  </si>
  <si>
    <t xml:space="preserve">Zřízení vrstvy z geotextilie v rovině nebo ve sklonu do 1:5 š do 3 m   </t>
  </si>
  <si>
    <t xml:space="preserve">"výkr.č.B.3; C101.2.2 skl.K3   </t>
  </si>
  <si>
    <t>693111110</t>
  </si>
  <si>
    <t>m</t>
  </si>
  <si>
    <t xml:space="preserve">(3,14*6,10*6,10*0,5-2,00*1,00*2)/1,50*1,15   </t>
  </si>
  <si>
    <t>162701105</t>
  </si>
  <si>
    <t xml:space="preserve">Vodorovné přemístění do 10000 m výkopku/sypaniny z horniny tř. 1 až 4   </t>
  </si>
  <si>
    <t xml:space="preserve">"odvoz přebytečné zeminy na skládku do 10 km   </t>
  </si>
  <si>
    <t xml:space="preserve">Mezisoučet   </t>
  </si>
  <si>
    <t xml:space="preserve">"odpočet použité zeminy   </t>
  </si>
  <si>
    <t xml:space="preserve">-167,0*0,20   </t>
  </si>
  <si>
    <t>167101101</t>
  </si>
  <si>
    <t xml:space="preserve">Nakládání výkopku z hornin tř. 1 až 4 do 100 m3   </t>
  </si>
  <si>
    <t xml:space="preserve">"dle pol.vodorov.přemístění.   </t>
  </si>
  <si>
    <t xml:space="preserve">198,100   </t>
  </si>
  <si>
    <t>171201201</t>
  </si>
  <si>
    <t xml:space="preserve">Uložení sypaniny na skládky   </t>
  </si>
  <si>
    <t>171201211</t>
  </si>
  <si>
    <t xml:space="preserve">Poplatek za uložení odpadu ze sypaniny na skládce (skládkovné)   </t>
  </si>
  <si>
    <t xml:space="preserve">198,10*1,600   </t>
  </si>
  <si>
    <t>564231111</t>
  </si>
  <si>
    <t xml:space="preserve">Podsyp ze štěrkopísku ŠP tl 100 mm   </t>
  </si>
  <si>
    <t xml:space="preserve">"Podsyp ploch chodníků výkr.č.B.3; C101.2.2 - aktivní zóna   </t>
  </si>
  <si>
    <t xml:space="preserve">83,00   </t>
  </si>
  <si>
    <t>564251111</t>
  </si>
  <si>
    <t xml:space="preserve">Podsyp ze štěrkopísku ŠP tl 150 mm   </t>
  </si>
  <si>
    <t xml:space="preserve">"výkr č. B.3; C101.2.2 - aktivní zóna   </t>
  </si>
  <si>
    <t xml:space="preserve">68,00   </t>
  </si>
  <si>
    <t xml:space="preserve">"parkoviště   </t>
  </si>
  <si>
    <t xml:space="preserve">32,05*5,00   </t>
  </si>
  <si>
    <t>561021111</t>
  </si>
  <si>
    <t xml:space="preserve">Zřízení podkladu ze zeminy upravené hydraulickými pojivy (Road Mix) tl do 200 mm plochy do 1000 m2   </t>
  </si>
  <si>
    <t xml:space="preserve">"výkr, B.3; C 101.2.2   </t>
  </si>
  <si>
    <t>585221100</t>
  </si>
  <si>
    <t xml:space="preserve">cement struskoportlandský CEM II/A-S 42.5 R VL   </t>
  </si>
  <si>
    <t xml:space="preserve">68*0,20*0,100   </t>
  </si>
  <si>
    <t>564761111</t>
  </si>
  <si>
    <t xml:space="preserve">Podklad z kameniva hrubého drceného vel. 32-63 mm tl 200 mm   </t>
  </si>
  <si>
    <t>564751111</t>
  </si>
  <si>
    <t xml:space="preserve">Podklad z kameniva hrubého drceného vel. 32-63 mm tl 150 mm   </t>
  </si>
  <si>
    <t xml:space="preserve">"parkoviště  skladba K2   </t>
  </si>
  <si>
    <t>564762111</t>
  </si>
  <si>
    <t xml:space="preserve">Podklad z vibrovaného štěrku VŠ tl 200 mm   </t>
  </si>
  <si>
    <t xml:space="preserve">"výkr.č. B.3; C101.2.2 -chodníkové těleso -skl. K1   </t>
  </si>
  <si>
    <t>564732111</t>
  </si>
  <si>
    <t xml:space="preserve">Podklad z vibrovaného štěrku VŠ tl 100 mm   </t>
  </si>
  <si>
    <t xml:space="preserve">"výkr. č.B.3; C101.2.2 -parkoviště skl. K2   </t>
  </si>
  <si>
    <t xml:space="preserve">146,00   </t>
  </si>
  <si>
    <t>564831111</t>
  </si>
  <si>
    <t xml:space="preserve">Podklad ze štěrkodrtě ŠD tl 100 mm   </t>
  </si>
  <si>
    <t xml:space="preserve">"úprava stávající komunikace vápencem fr.8-30mm -výkr.č. B.3; C101.2.2   </t>
  </si>
  <si>
    <t>577134111</t>
  </si>
  <si>
    <t xml:space="preserve">Asfaltový beton vrstva obrusná ACO 11 (ABS) tř. I tl 40 mm š do 3 m z nemodifikovaného asfaltu   </t>
  </si>
  <si>
    <t xml:space="preserve">"výkr.č.B.3; C101.2.2- živičná plocha skl.K4   </t>
  </si>
  <si>
    <t>573211111</t>
  </si>
  <si>
    <t xml:space="preserve">Postřik živičný spojovací z asfaltu v množství do 0,70 kg/m2   </t>
  </si>
  <si>
    <t>577155122</t>
  </si>
  <si>
    <t xml:space="preserve">Asfaltový beton vrstva ložní ACL 16 (ABH) tl 60 mm š přes 3 m z nemodifikovaného asfaltu   </t>
  </si>
  <si>
    <t>577145112</t>
  </si>
  <si>
    <t xml:space="preserve">Asfaltový beton vrstva podkladní ACP 16 (ABH) tl 50 mm š do 3 m z nemodifikovaného asfaltu   </t>
  </si>
  <si>
    <t>573111112</t>
  </si>
  <si>
    <t xml:space="preserve">Postřik živičný infiltrační s posypem z asfaltu množství 1 kg/m2   </t>
  </si>
  <si>
    <t>596211121</t>
  </si>
  <si>
    <t xml:space="preserve">Kladení zámkové dlažby komunikací pro pěší tl 60 mm skupiny B pl do 100 m2   </t>
  </si>
  <si>
    <t xml:space="preserve">"výkr.č. B.3; C101.2.2 chodníkové tělesa   </t>
  </si>
  <si>
    <t xml:space="preserve">83,00+1,60*0,40   </t>
  </si>
  <si>
    <t>592450380</t>
  </si>
  <si>
    <t xml:space="preserve">dlažba zámková  20x16,5x6 cm přírodní   </t>
  </si>
  <si>
    <t xml:space="preserve">(83,64-3,88)*1,01   </t>
  </si>
  <si>
    <t>592451190</t>
  </si>
  <si>
    <t xml:space="preserve">dlažba zámková  slepecká 20x10x6 cm barevná   </t>
  </si>
  <si>
    <t xml:space="preserve">3,88 * 1,01   </t>
  </si>
  <si>
    <t>596211220</t>
  </si>
  <si>
    <t xml:space="preserve">Kladení zámkové dlažby komunikací pro pěší tl 80 mm skupiny B pl do 50 m2   </t>
  </si>
  <si>
    <t xml:space="preserve">"výkr.č. B.3- park.stání   </t>
  </si>
  <si>
    <t xml:space="preserve">3,85*4,50   </t>
  </si>
  <si>
    <t>592450070</t>
  </si>
  <si>
    <t xml:space="preserve">17,325 * 1,01   </t>
  </si>
  <si>
    <t>596211134</t>
  </si>
  <si>
    <t xml:space="preserve">Příplatek za kombinaci dvou barev u kladení betonových dlažeb komunikací pro pěší tl 60 mm skupiny C   </t>
  </si>
  <si>
    <t xml:space="preserve">83,640   </t>
  </si>
  <si>
    <t>596412212</t>
  </si>
  <si>
    <t xml:space="preserve">Kladení dlažby z vegetačních tvárnic pozemních komunikací tl 80 mm do 300 m2   </t>
  </si>
  <si>
    <t xml:space="preserve">"výkr.č.B.3 parkoviště   </t>
  </si>
  <si>
    <t xml:space="preserve">3,0*4,50+2,80*4,50*9   </t>
  </si>
  <si>
    <t>592281150</t>
  </si>
  <si>
    <t xml:space="preserve">tvárnice betonová zatravňovací  60x40x8 cm, přírodní   </t>
  </si>
  <si>
    <t xml:space="preserve">(3,0*4,50+2,80*4,50*9)*4,17*1,01   </t>
  </si>
  <si>
    <t>916131213</t>
  </si>
  <si>
    <t xml:space="preserve">Osazení silničního obrubníku betonového stojatého s boční opěrou do lože z betonu prostého   </t>
  </si>
  <si>
    <t xml:space="preserve">"výkr.č. B.3 živičná plocha   </t>
  </si>
  <si>
    <t xml:space="preserve">11,0+17,0+5,00   </t>
  </si>
  <si>
    <t>592174640</t>
  </si>
  <si>
    <t xml:space="preserve">obrubník betonový silniční  50x15x25 cm   </t>
  </si>
  <si>
    <t xml:space="preserve">(11,0+17,0+5)*2*1,01   </t>
  </si>
  <si>
    <t>916231213</t>
  </si>
  <si>
    <t xml:space="preserve">Osazení chodníkového obrubníku betonového stojatého s boční opěrou do lože z betonu prostého   </t>
  </si>
  <si>
    <t xml:space="preserve">"výkr.č B.3   </t>
  </si>
  <si>
    <t xml:space="preserve">32,05*2+4,50*2+2,00   </t>
  </si>
  <si>
    <t>592174120</t>
  </si>
  <si>
    <t xml:space="preserve">obrubník betonový chodníkový  100x10x20 cm   </t>
  </si>
  <si>
    <t xml:space="preserve">(32,05*2+4,50*2+2,00-47,0)*1,01   </t>
  </si>
  <si>
    <t>916331112</t>
  </si>
  <si>
    <t xml:space="preserve">Osazení zahradního obrubníku betonového do lože z betonu s boční opěrou   </t>
  </si>
  <si>
    <t xml:space="preserve">"výkr.č. B.3   </t>
  </si>
  <si>
    <t xml:space="preserve">37,0+33,5+9,80+2,0*2+1,0*2+2*3,14*6,10*0,5   </t>
  </si>
  <si>
    <t>592172110</t>
  </si>
  <si>
    <t xml:space="preserve">obrubník betonový zahradní 100/5/20 II šedý   </t>
  </si>
  <si>
    <t xml:space="preserve">105,454 * 1,01   </t>
  </si>
  <si>
    <t>914111111</t>
  </si>
  <si>
    <t xml:space="preserve">Montáž svislé dopravní značky do velikosti 1 m2 objímkami na sloupek nebo konzolu   </t>
  </si>
  <si>
    <t>404442300</t>
  </si>
  <si>
    <t xml:space="preserve">značka svislá FeZn NK do  500 x 500 mm   </t>
  </si>
  <si>
    <t>914511112</t>
  </si>
  <si>
    <t xml:space="preserve">Montáž sloupku dopravních značek délky do 3,5 m s betonovým základem a patkou   </t>
  </si>
  <si>
    <t>404451650</t>
  </si>
  <si>
    <t xml:space="preserve">sloupek směrový silniční ocelový   </t>
  </si>
  <si>
    <t>912211111</t>
  </si>
  <si>
    <t xml:space="preserve">Montáž směrového sloupku silničního plastového prosté uložení bez betonového základu   </t>
  </si>
  <si>
    <t>404451620</t>
  </si>
  <si>
    <t xml:space="preserve">sloupek směrový silniční plastový s odrazovými skly k patce plastové 1000 mm   </t>
  </si>
  <si>
    <t>919735113</t>
  </si>
  <si>
    <t xml:space="preserve">Řezání stávajícího živičného krytu hl do 150 mm   </t>
  </si>
  <si>
    <t xml:space="preserve">"výkr.č. B.3 stáv.komunikace   </t>
  </si>
  <si>
    <t xml:space="preserve">19,00   </t>
  </si>
  <si>
    <t>113107151</t>
  </si>
  <si>
    <t xml:space="preserve">Odstranění podkladu pl přes 50 do 200 m2 z kameniva těženého tl 100 mm   </t>
  </si>
  <si>
    <t xml:space="preserve">"výkr.č. B.3 štěrková stáv.plocha   </t>
  </si>
  <si>
    <t>113202111</t>
  </si>
  <si>
    <t xml:space="preserve">Vytrhání obrub krajníků obrubníků stojatých   </t>
  </si>
  <si>
    <t xml:space="preserve">47,00   </t>
  </si>
  <si>
    <t>979024442</t>
  </si>
  <si>
    <t xml:space="preserve">Očištění vybouraných obrubníků a krajníků chodníkových   </t>
  </si>
  <si>
    <t>998223011</t>
  </si>
  <si>
    <t xml:space="preserve">Přesun hmot pro pozemní komunikace s krytem dlážděným   </t>
  </si>
  <si>
    <t>Celkové náklady za stavbu 1) + 2)</t>
  </si>
  <si>
    <t>Kompletační činnosť</t>
  </si>
  <si>
    <t>Provozní vlivy</t>
  </si>
  <si>
    <t>Územní vlivy</t>
  </si>
  <si>
    <t>Mimostav. doprava</t>
  </si>
  <si>
    <t>Zařízení staveniště</t>
  </si>
  <si>
    <t>2) Ostatní náklady</t>
  </si>
  <si>
    <t>H - Práce a dodávky HSV</t>
  </si>
  <si>
    <t>1) Náklady z rozpočtu</t>
  </si>
  <si>
    <t>Cena celkem [CZK]</t>
  </si>
  <si>
    <t>Kód - Popis</t>
  </si>
  <si>
    <t>Zpracovatel:</t>
  </si>
  <si>
    <t>Zhotovitel:</t>
  </si>
  <si>
    <t>Projektant:</t>
  </si>
  <si>
    <t>Objednavatel:</t>
  </si>
  <si>
    <t>Datum:</t>
  </si>
  <si>
    <t>Místo:</t>
  </si>
  <si>
    <t>Objekt:</t>
  </si>
  <si>
    <t>Stavba:</t>
  </si>
  <si>
    <t>Datum a podpis:</t>
  </si>
  <si>
    <t>Objednavatel</t>
  </si>
  <si>
    <t>Zpracovatel</t>
  </si>
  <si>
    <t>v Kč</t>
  </si>
  <si>
    <t>Cena s DPH</t>
  </si>
  <si>
    <t>ze</t>
  </si>
  <si>
    <t>nulová</t>
  </si>
  <si>
    <t>sníž. přenesená</t>
  </si>
  <si>
    <t>zákl. přenesená</t>
  </si>
  <si>
    <t>snížená</t>
  </si>
  <si>
    <t>základní</t>
  </si>
  <si>
    <t>Cena bez DPH</t>
  </si>
  <si>
    <t>Náklady z rozpočtu</t>
  </si>
  <si>
    <t>DIČ:</t>
  </si>
  <si>
    <t>IČ:</t>
  </si>
  <si>
    <t>optimalizováno pro tisk sestav ve formátu A4 - na výšku</t>
  </si>
  <si>
    <t>Komunikace</t>
  </si>
  <si>
    <t>Doplňující konstrukce a práce pozemních komunikací,</t>
  </si>
  <si>
    <t>CZ-380212414</t>
  </si>
  <si>
    <t>Chodník a parkoviště</t>
  </si>
  <si>
    <t>Šenov u Nového Jičína</t>
  </si>
  <si>
    <t>Obec Šenov u Nového Jičína</t>
  </si>
  <si>
    <t>UNISTAD s.r.o.,Komenského 8,Suchdol n/Odrou</t>
  </si>
  <si>
    <t xml:space="preserve">JKSO:  82235 </t>
  </si>
  <si>
    <t xml:space="preserve">textilie netkaná vpichovaná  150 g/m2   </t>
  </si>
  <si>
    <t xml:space="preserve">dlažba zámková  20x16,5x8 cm přírodní   </t>
  </si>
  <si>
    <t xml:space="preserve">"výkr.č B.3 (47 m -vybouraný obrubník)   </t>
  </si>
  <si>
    <t>Ostatní - geometr.zaměření skutečného provedení</t>
  </si>
  <si>
    <t>Chodník  k autobusové zastávce,parkoviště</t>
  </si>
  <si>
    <t xml:space="preserve">Zpracoval: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</si>
</sst>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-#,##0"/>
    <numFmt numFmtId="165" formatCode="#,##0.00;\-#,##0.00"/>
    <numFmt numFmtId="166" formatCode="0.00%;\-0.00%"/>
    <numFmt numFmtId="167" formatCode="#,##0.000;\-#,##0.000"/>
    <numFmt numFmtId="168" formatCode="dd\.mm\.yyyy"/>
  </numFmts>
  <fonts count="41">
    <font>
      <sz val="8"/>
      <name val="MS Sans Serif"/>
      <charset val="1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MS Sans Serif"/>
      <charset val="1"/>
    </font>
    <font>
      <b/>
      <sz val="14"/>
      <color indexed="10"/>
      <name val="Arial CE"/>
      <charset val="238"/>
    </font>
    <font>
      <b/>
      <u/>
      <sz val="8"/>
      <color indexed="10"/>
      <name val="Arial CE"/>
      <charset val="238"/>
    </font>
    <font>
      <sz val="8"/>
      <name val="Arial CYR"/>
      <charset val="238"/>
    </font>
    <font>
      <sz val="7"/>
      <name val="MS Sans Serif"/>
      <charset val="238"/>
    </font>
    <font>
      <sz val="8"/>
      <color indexed="18"/>
      <name val="Arial CE"/>
      <charset val="238"/>
    </font>
    <font>
      <i/>
      <sz val="8"/>
      <color indexed="12"/>
      <name val="Arial CE"/>
      <charset val="238"/>
    </font>
    <font>
      <sz val="8"/>
      <name val="MS Sans Serif"/>
      <family val="2"/>
      <charset val="238"/>
    </font>
    <font>
      <b/>
      <sz val="12"/>
      <color indexed="16"/>
      <name val="Trebuchet MS"/>
      <family val="2"/>
      <charset val="238"/>
    </font>
    <font>
      <sz val="10"/>
      <color indexed="56"/>
      <name val="Trebuchet MS"/>
      <family val="2"/>
      <charset val="238"/>
    </font>
    <font>
      <sz val="8"/>
      <color indexed="56"/>
      <name val="Trebuchet MS"/>
      <family val="2"/>
      <charset val="238"/>
    </font>
    <font>
      <sz val="10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12"/>
      <name val="Trebuchet MS"/>
      <family val="2"/>
      <charset val="238"/>
    </font>
    <font>
      <sz val="9"/>
      <name val="Trebuchet MS"/>
      <family val="2"/>
      <charset val="238"/>
    </font>
    <font>
      <sz val="9"/>
      <color indexed="55"/>
      <name val="Trebuchet MS"/>
      <family val="2"/>
      <charset val="238"/>
    </font>
    <font>
      <sz val="8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indexed="55"/>
      <name val="Trebuchet MS"/>
      <family val="2"/>
      <charset val="238"/>
    </font>
    <font>
      <b/>
      <sz val="16"/>
      <name val="Trebuchet MS"/>
      <family val="2"/>
      <charset val="238"/>
    </font>
    <font>
      <sz val="10"/>
      <color indexed="55"/>
      <name val="Trebuchet MS"/>
      <family val="2"/>
      <charset val="238"/>
    </font>
    <font>
      <b/>
      <sz val="10"/>
      <color indexed="63"/>
      <name val="Trebuchet MS"/>
      <family val="2"/>
      <charset val="238"/>
    </font>
    <font>
      <sz val="8"/>
      <color indexed="55"/>
      <name val="Trebuchet MS"/>
      <family val="2"/>
      <charset val="238"/>
    </font>
    <font>
      <sz val="11"/>
      <name val="MS Sans Serif"/>
      <family val="2"/>
      <charset val="238"/>
    </font>
    <font>
      <sz val="11"/>
      <color indexed="55"/>
      <name val="Trebuchet MS"/>
      <family val="2"/>
      <charset val="238"/>
    </font>
    <font>
      <b/>
      <sz val="10"/>
      <name val="Trebuchet MS"/>
      <family val="2"/>
      <charset val="238"/>
    </font>
    <font>
      <sz val="10"/>
      <color indexed="63"/>
      <name val="Trebuchet MS"/>
      <family val="2"/>
      <charset val="238"/>
    </font>
    <font>
      <b/>
      <sz val="8"/>
      <name val="Trebuchet MS"/>
      <family val="2"/>
      <charset val="238"/>
    </font>
    <font>
      <b/>
      <sz val="8"/>
      <name val="MS Sans Serif"/>
      <family val="2"/>
      <charset val="238"/>
    </font>
    <font>
      <sz val="8"/>
      <color indexed="48"/>
      <name val="Trebuchet MS"/>
      <family val="2"/>
      <charset val="238"/>
    </font>
    <font>
      <u/>
      <sz val="8"/>
      <name val="MS Sans Serif"/>
      <family val="2"/>
      <charset val="238"/>
    </font>
    <font>
      <sz val="8"/>
      <name val="Arial CE"/>
      <family val="2"/>
      <charset val="238"/>
    </font>
    <font>
      <i/>
      <sz val="8"/>
      <color indexed="12"/>
      <name val="Arial CE"/>
      <family val="2"/>
      <charset val="238"/>
    </font>
    <font>
      <sz val="7"/>
      <name val="Arial CE"/>
      <family val="2"/>
      <charset val="238"/>
    </font>
    <font>
      <sz val="14"/>
      <name val="MS Sans Serif"/>
      <family val="2"/>
      <charset val="238"/>
    </font>
    <font>
      <sz val="12"/>
      <color indexed="55"/>
      <name val="Trebuchet MS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 applyAlignment="0">
      <alignment vertical="top" wrapText="1"/>
      <protection locked="0"/>
    </xf>
    <xf numFmtId="0" fontId="20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4" fillId="0" borderId="0" applyAlignment="0">
      <alignment vertical="top" wrapText="1"/>
      <protection locked="0"/>
    </xf>
    <xf numFmtId="0" fontId="40" fillId="0" borderId="0"/>
  </cellStyleXfs>
  <cellXfs count="183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5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0" fontId="1" fillId="0" borderId="0" xfId="0" applyFont="1" applyAlignment="1">
      <alignment horizontal="left" wrapText="1"/>
      <protection locked="0"/>
    </xf>
    <xf numFmtId="165" fontId="1" fillId="0" borderId="0" xfId="0" applyNumberFormat="1" applyFont="1" applyAlignment="1">
      <alignment horizontal="right"/>
      <protection locked="0"/>
    </xf>
    <xf numFmtId="167" fontId="1" fillId="0" borderId="0" xfId="0" applyNumberFormat="1" applyFont="1" applyAlignment="1">
      <alignment horizontal="right"/>
      <protection locked="0"/>
    </xf>
    <xf numFmtId="0" fontId="6" fillId="0" borderId="0" xfId="0" applyFont="1" applyAlignment="1">
      <alignment horizontal="left" wrapText="1"/>
      <protection locked="0"/>
    </xf>
    <xf numFmtId="165" fontId="6" fillId="0" borderId="0" xfId="0" applyNumberFormat="1" applyFont="1" applyAlignment="1">
      <alignment horizontal="right"/>
      <protection locked="0"/>
    </xf>
    <xf numFmtId="167" fontId="6" fillId="0" borderId="0" xfId="0" applyNumberFormat="1" applyFont="1" applyAlignment="1">
      <alignment horizontal="right"/>
      <protection locked="0"/>
    </xf>
    <xf numFmtId="0" fontId="0" fillId="2" borderId="0" xfId="0" applyFont="1" applyFill="1" applyAlignment="1">
      <alignment horizontal="left" vertical="top"/>
      <protection locked="0"/>
    </xf>
    <xf numFmtId="0" fontId="7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  <protection locked="0"/>
    </xf>
    <xf numFmtId="164" fontId="1" fillId="0" borderId="0" xfId="0" applyNumberFormat="1" applyFont="1" applyAlignment="1">
      <alignment horizontal="right"/>
      <protection locked="0"/>
    </xf>
    <xf numFmtId="167" fontId="2" fillId="0" borderId="4" xfId="0" applyNumberFormat="1" applyFont="1" applyBorder="1" applyAlignment="1">
      <alignment horizontal="right"/>
      <protection locked="0"/>
    </xf>
    <xf numFmtId="165" fontId="2" fillId="0" borderId="4" xfId="0" applyNumberFormat="1" applyFont="1" applyBorder="1" applyAlignment="1">
      <alignment horizontal="right"/>
      <protection locked="0"/>
    </xf>
    <xf numFmtId="167" fontId="2" fillId="0" borderId="5" xfId="0" applyNumberFormat="1" applyFont="1" applyBorder="1" applyAlignment="1">
      <alignment horizontal="right"/>
      <protection locked="0"/>
    </xf>
    <xf numFmtId="167" fontId="3" fillId="0" borderId="4" xfId="0" applyNumberFormat="1" applyFont="1" applyBorder="1" applyAlignment="1">
      <alignment horizontal="right"/>
      <protection locked="0"/>
    </xf>
    <xf numFmtId="165" fontId="3" fillId="0" borderId="4" xfId="0" applyNumberFormat="1" applyFont="1" applyBorder="1" applyAlignment="1">
      <alignment horizontal="right"/>
      <protection locked="0"/>
    </xf>
    <xf numFmtId="167" fontId="3" fillId="0" borderId="5" xfId="0" applyNumberFormat="1" applyFont="1" applyBorder="1" applyAlignment="1">
      <alignment horizontal="right"/>
      <protection locked="0"/>
    </xf>
    <xf numFmtId="167" fontId="9" fillId="0" borderId="4" xfId="0" applyNumberFormat="1" applyFont="1" applyBorder="1" applyAlignment="1">
      <alignment horizontal="right"/>
      <protection locked="0"/>
    </xf>
    <xf numFmtId="165" fontId="9" fillId="0" borderId="4" xfId="0" applyNumberFormat="1" applyFont="1" applyBorder="1" applyAlignment="1">
      <alignment horizontal="right"/>
      <protection locked="0"/>
    </xf>
    <xf numFmtId="167" fontId="9" fillId="0" borderId="5" xfId="0" applyNumberFormat="1" applyFont="1" applyBorder="1" applyAlignment="1">
      <alignment horizontal="right"/>
      <protection locked="0"/>
    </xf>
    <xf numFmtId="167" fontId="3" fillId="0" borderId="7" xfId="0" applyNumberFormat="1" applyFont="1" applyBorder="1" applyAlignment="1">
      <alignment horizontal="right"/>
      <protection locked="0"/>
    </xf>
    <xf numFmtId="165" fontId="3" fillId="0" borderId="7" xfId="0" applyNumberFormat="1" applyFont="1" applyBorder="1" applyAlignment="1">
      <alignment horizontal="right"/>
      <protection locked="0"/>
    </xf>
    <xf numFmtId="167" fontId="3" fillId="0" borderId="8" xfId="0" applyNumberFormat="1" applyFont="1" applyBorder="1" applyAlignment="1">
      <alignment horizontal="right"/>
      <protection locked="0"/>
    </xf>
    <xf numFmtId="167" fontId="3" fillId="0" borderId="10" xfId="0" applyNumberFormat="1" applyFont="1" applyBorder="1" applyAlignment="1">
      <alignment horizontal="right"/>
      <protection locked="0"/>
    </xf>
    <xf numFmtId="165" fontId="3" fillId="0" borderId="10" xfId="0" applyNumberFormat="1" applyFont="1" applyBorder="1" applyAlignment="1">
      <alignment horizontal="right"/>
      <protection locked="0"/>
    </xf>
    <xf numFmtId="167" fontId="3" fillId="0" borderId="11" xfId="0" applyNumberFormat="1" applyFont="1" applyBorder="1" applyAlignment="1">
      <alignment horizontal="right"/>
      <protection locked="0"/>
    </xf>
    <xf numFmtId="167" fontId="2" fillId="0" borderId="7" xfId="0" applyNumberFormat="1" applyFont="1" applyBorder="1" applyAlignment="1">
      <alignment horizontal="right"/>
      <protection locked="0"/>
    </xf>
    <xf numFmtId="165" fontId="2" fillId="0" borderId="7" xfId="0" applyNumberFormat="1" applyFont="1" applyBorder="1" applyAlignment="1">
      <alignment horizontal="right"/>
      <protection locked="0"/>
    </xf>
    <xf numFmtId="167" fontId="2" fillId="0" borderId="8" xfId="0" applyNumberFormat="1" applyFont="1" applyBorder="1" applyAlignment="1">
      <alignment horizontal="right"/>
      <protection locked="0"/>
    </xf>
    <xf numFmtId="167" fontId="2" fillId="0" borderId="10" xfId="0" applyNumberFormat="1" applyFont="1" applyBorder="1" applyAlignment="1">
      <alignment horizontal="right"/>
      <protection locked="0"/>
    </xf>
    <xf numFmtId="165" fontId="2" fillId="0" borderId="10" xfId="0" applyNumberFormat="1" applyFont="1" applyBorder="1" applyAlignment="1">
      <alignment horizontal="right"/>
      <protection locked="0"/>
    </xf>
    <xf numFmtId="167" fontId="2" fillId="0" borderId="11" xfId="0" applyNumberFormat="1" applyFont="1" applyBorder="1" applyAlignment="1">
      <alignment horizontal="right"/>
      <protection locked="0"/>
    </xf>
    <xf numFmtId="167" fontId="10" fillId="0" borderId="4" xfId="0" applyNumberFormat="1" applyFont="1" applyBorder="1" applyAlignment="1">
      <alignment horizontal="right"/>
      <protection locked="0"/>
    </xf>
    <xf numFmtId="165" fontId="10" fillId="0" borderId="4" xfId="0" applyNumberFormat="1" applyFont="1" applyBorder="1" applyAlignment="1">
      <alignment horizontal="right"/>
      <protection locked="0"/>
    </xf>
    <xf numFmtId="167" fontId="10" fillId="0" borderId="5" xfId="0" applyNumberFormat="1" applyFont="1" applyBorder="1" applyAlignment="1">
      <alignment horizontal="right"/>
      <protection locked="0"/>
    </xf>
    <xf numFmtId="167" fontId="10" fillId="0" borderId="7" xfId="0" applyNumberFormat="1" applyFont="1" applyBorder="1" applyAlignment="1">
      <alignment horizontal="right"/>
      <protection locked="0"/>
    </xf>
    <xf numFmtId="165" fontId="10" fillId="0" borderId="7" xfId="0" applyNumberFormat="1" applyFont="1" applyBorder="1" applyAlignment="1">
      <alignment horizontal="right"/>
      <protection locked="0"/>
    </xf>
    <xf numFmtId="167" fontId="10" fillId="0" borderId="8" xfId="0" applyNumberFormat="1" applyFont="1" applyBorder="1" applyAlignment="1">
      <alignment horizontal="right"/>
      <protection locked="0"/>
    </xf>
    <xf numFmtId="167" fontId="10" fillId="0" borderId="2" xfId="0" applyNumberFormat="1" applyFont="1" applyBorder="1" applyAlignment="1">
      <alignment horizontal="right"/>
      <protection locked="0"/>
    </xf>
    <xf numFmtId="165" fontId="10" fillId="0" borderId="2" xfId="0" applyNumberFormat="1" applyFont="1" applyBorder="1" applyAlignment="1">
      <alignment horizontal="right"/>
      <protection locked="0"/>
    </xf>
    <xf numFmtId="167" fontId="10" fillId="0" borderId="13" xfId="0" applyNumberFormat="1" applyFont="1" applyBorder="1" applyAlignment="1">
      <alignment horizontal="right"/>
      <protection locked="0"/>
    </xf>
    <xf numFmtId="167" fontId="10" fillId="0" borderId="10" xfId="0" applyNumberFormat="1" applyFont="1" applyBorder="1" applyAlignment="1">
      <alignment horizontal="right"/>
      <protection locked="0"/>
    </xf>
    <xf numFmtId="165" fontId="10" fillId="0" borderId="10" xfId="0" applyNumberFormat="1" applyFont="1" applyBorder="1" applyAlignment="1">
      <alignment horizontal="right"/>
      <protection locked="0"/>
    </xf>
    <xf numFmtId="167" fontId="10" fillId="0" borderId="11" xfId="0" applyNumberFormat="1" applyFont="1" applyBorder="1" applyAlignment="1">
      <alignment horizontal="right"/>
      <protection locked="0"/>
    </xf>
    <xf numFmtId="167" fontId="2" fillId="0" borderId="2" xfId="0" applyNumberFormat="1" applyFont="1" applyBorder="1" applyAlignment="1">
      <alignment horizontal="right"/>
      <protection locked="0"/>
    </xf>
    <xf numFmtId="165" fontId="2" fillId="0" borderId="2" xfId="0" applyNumberFormat="1" applyFont="1" applyBorder="1" applyAlignment="1">
      <alignment horizontal="right"/>
      <protection locked="0"/>
    </xf>
    <xf numFmtId="167" fontId="2" fillId="0" borderId="13" xfId="0" applyNumberFormat="1" applyFont="1" applyBorder="1" applyAlignment="1">
      <alignment horizontal="right"/>
      <protection locked="0"/>
    </xf>
    <xf numFmtId="164" fontId="6" fillId="0" borderId="0" xfId="0" applyNumberFormat="1" applyFont="1" applyAlignment="1">
      <alignment horizontal="right"/>
      <protection locked="0"/>
    </xf>
    <xf numFmtId="164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 wrapText="1"/>
      <protection locked="0"/>
    </xf>
    <xf numFmtId="167" fontId="0" fillId="0" borderId="0" xfId="0" applyNumberFormat="1" applyAlignment="1">
      <alignment horizontal="right" vertical="top"/>
      <protection locked="0"/>
    </xf>
    <xf numFmtId="165" fontId="0" fillId="0" borderId="0" xfId="0" applyNumberFormat="1" applyAlignment="1">
      <alignment horizontal="right" vertical="top"/>
      <protection locked="0"/>
    </xf>
    <xf numFmtId="0" fontId="11" fillId="0" borderId="0" xfId="2" applyAlignment="1">
      <alignment vertical="top"/>
      <protection locked="0"/>
    </xf>
    <xf numFmtId="0" fontId="11" fillId="0" borderId="14" xfId="2" applyBorder="1" applyAlignment="1">
      <alignment horizontal="left" vertical="center"/>
      <protection locked="0"/>
    </xf>
    <xf numFmtId="0" fontId="11" fillId="4" borderId="0" xfId="2" applyFill="1" applyAlignment="1">
      <alignment horizontal="left" vertical="center"/>
      <protection locked="0"/>
    </xf>
    <xf numFmtId="0" fontId="12" fillId="4" borderId="0" xfId="2" applyFont="1" applyFill="1" applyAlignment="1">
      <alignment horizontal="left" vertical="center"/>
      <protection locked="0"/>
    </xf>
    <xf numFmtId="0" fontId="11" fillId="0" borderId="0" xfId="2" applyFont="1" applyAlignment="1">
      <alignment horizontal="left" vertical="center"/>
      <protection locked="0"/>
    </xf>
    <xf numFmtId="0" fontId="13" fillId="0" borderId="0" xfId="2" applyFont="1" applyAlignment="1">
      <alignment horizontal="left" vertical="center"/>
      <protection locked="0"/>
    </xf>
    <xf numFmtId="0" fontId="12" fillId="0" borderId="0" xfId="2" applyFont="1" applyAlignment="1">
      <alignment horizontal="left" vertical="center"/>
      <protection locked="0"/>
    </xf>
    <xf numFmtId="0" fontId="14" fillId="0" borderId="0" xfId="2" applyFont="1" applyAlignment="1">
      <alignment vertical="center"/>
      <protection locked="0"/>
    </xf>
    <xf numFmtId="0" fontId="15" fillId="0" borderId="0" xfId="2" applyFont="1" applyAlignment="1">
      <alignment horizontal="left" vertical="center"/>
      <protection locked="0"/>
    </xf>
    <xf numFmtId="0" fontId="13" fillId="0" borderId="0" xfId="2" applyFont="1" applyAlignment="1">
      <alignment vertical="center"/>
      <protection locked="0"/>
    </xf>
    <xf numFmtId="0" fontId="16" fillId="0" borderId="0" xfId="2" applyFont="1" applyAlignment="1">
      <alignment horizontal="left" vertical="center"/>
      <protection locked="0"/>
    </xf>
    <xf numFmtId="0" fontId="17" fillId="0" borderId="0" xfId="2" applyFont="1" applyAlignment="1">
      <alignment horizontal="left" vertical="center"/>
      <protection locked="0"/>
    </xf>
    <xf numFmtId="0" fontId="18" fillId="0" borderId="0" xfId="2" applyFont="1" applyAlignment="1">
      <alignment horizontal="left" vertical="center"/>
      <protection locked="0"/>
    </xf>
    <xf numFmtId="0" fontId="19" fillId="0" borderId="0" xfId="2" applyFont="1" applyAlignment="1">
      <alignment horizontal="left" vertical="center"/>
      <protection locked="0"/>
    </xf>
    <xf numFmtId="0" fontId="21" fillId="0" borderId="0" xfId="2" applyFont="1" applyAlignment="1">
      <alignment horizontal="left" vertical="center"/>
      <protection locked="0"/>
    </xf>
    <xf numFmtId="0" fontId="22" fillId="0" borderId="0" xfId="2" applyFont="1" applyAlignment="1">
      <alignment horizontal="left" vertical="center"/>
      <protection locked="0"/>
    </xf>
    <xf numFmtId="0" fontId="11" fillId="0" borderId="15" xfId="2" applyBorder="1" applyAlignment="1">
      <alignment horizontal="left" vertical="center"/>
      <protection locked="0"/>
    </xf>
    <xf numFmtId="0" fontId="11" fillId="0" borderId="0" xfId="2" applyAlignment="1">
      <alignment horizontal="left" vertical="top"/>
      <protection locked="0"/>
    </xf>
    <xf numFmtId="0" fontId="11" fillId="0" borderId="16" xfId="2" applyBorder="1" applyAlignment="1">
      <alignment horizontal="left" vertical="center"/>
      <protection locked="0"/>
    </xf>
    <xf numFmtId="0" fontId="11" fillId="0" borderId="17" xfId="2" applyBorder="1" applyAlignment="1">
      <alignment horizontal="left" vertical="center"/>
      <protection locked="0"/>
    </xf>
    <xf numFmtId="0" fontId="24" fillId="0" borderId="17" xfId="2" applyFont="1" applyBorder="1" applyAlignment="1">
      <alignment horizontal="left" vertical="center"/>
      <protection locked="0"/>
    </xf>
    <xf numFmtId="0" fontId="24" fillId="0" borderId="18" xfId="2" applyFont="1" applyBorder="1" applyAlignment="1">
      <alignment horizontal="left" vertical="center"/>
      <protection locked="0"/>
    </xf>
    <xf numFmtId="0" fontId="11" fillId="0" borderId="19" xfId="2" applyBorder="1" applyAlignment="1">
      <alignment horizontal="left" vertical="top"/>
      <protection locked="0"/>
    </xf>
    <xf numFmtId="0" fontId="11" fillId="0" borderId="20" xfId="2" applyBorder="1" applyAlignment="1">
      <alignment horizontal="left" vertical="top"/>
      <protection locked="0"/>
    </xf>
    <xf numFmtId="0" fontId="11" fillId="0" borderId="21" xfId="2" applyBorder="1" applyAlignment="1">
      <alignment horizontal="left" vertical="center"/>
      <protection locked="0"/>
    </xf>
    <xf numFmtId="0" fontId="11" fillId="0" borderId="22" xfId="2" applyBorder="1" applyAlignment="1">
      <alignment horizontal="left" vertical="center"/>
      <protection locked="0"/>
    </xf>
    <xf numFmtId="0" fontId="25" fillId="0" borderId="23" xfId="2" applyFont="1" applyBorder="1" applyAlignment="1">
      <alignment horizontal="left" vertical="center"/>
      <protection locked="0"/>
    </xf>
    <xf numFmtId="0" fontId="11" fillId="4" borderId="24" xfId="2" applyFill="1" applyBorder="1" applyAlignment="1">
      <alignment horizontal="left" vertical="center"/>
      <protection locked="0"/>
    </xf>
    <xf numFmtId="0" fontId="21" fillId="4" borderId="24" xfId="2" applyFont="1" applyFill="1" applyBorder="1" applyAlignment="1">
      <alignment horizontal="center" vertical="center"/>
      <protection locked="0"/>
    </xf>
    <xf numFmtId="0" fontId="21" fillId="4" borderId="24" xfId="2" applyFont="1" applyFill="1" applyBorder="1" applyAlignment="1">
      <alignment horizontal="right" vertical="center"/>
      <protection locked="0"/>
    </xf>
    <xf numFmtId="0" fontId="21" fillId="4" borderId="25" xfId="2" applyFont="1" applyFill="1" applyBorder="1" applyAlignment="1">
      <alignment horizontal="left" vertical="center"/>
      <protection locked="0"/>
    </xf>
    <xf numFmtId="0" fontId="26" fillId="0" borderId="0" xfId="2" applyFont="1" applyAlignment="1">
      <alignment horizontal="right" vertical="center"/>
      <protection locked="0"/>
    </xf>
    <xf numFmtId="166" fontId="26" fillId="0" borderId="0" xfId="2" applyNumberFormat="1" applyFont="1" applyAlignment="1">
      <alignment horizontal="right" vertical="center"/>
      <protection locked="0"/>
    </xf>
    <xf numFmtId="0" fontId="26" fillId="0" borderId="0" xfId="2" applyFont="1" applyAlignment="1">
      <alignment horizontal="left" vertical="center"/>
      <protection locked="0"/>
    </xf>
    <xf numFmtId="0" fontId="29" fillId="0" borderId="0" xfId="2" applyFont="1" applyAlignment="1">
      <alignment horizontal="left" vertical="center"/>
      <protection locked="0"/>
    </xf>
    <xf numFmtId="0" fontId="30" fillId="0" borderId="0" xfId="2" applyFont="1" applyAlignment="1">
      <alignment horizontal="left" vertical="center"/>
      <protection locked="0"/>
    </xf>
    <xf numFmtId="0" fontId="31" fillId="0" borderId="0" xfId="2" applyFont="1" applyAlignment="1">
      <alignment horizontal="left" vertical="center"/>
      <protection locked="0"/>
    </xf>
    <xf numFmtId="0" fontId="32" fillId="0" borderId="0" xfId="2" applyFont="1" applyAlignment="1">
      <alignment horizontal="left" vertical="center"/>
      <protection locked="0"/>
    </xf>
    <xf numFmtId="0" fontId="11" fillId="0" borderId="15" xfId="2" applyBorder="1" applyAlignment="1">
      <alignment horizontal="left" vertical="top"/>
      <protection locked="0"/>
    </xf>
    <xf numFmtId="0" fontId="34" fillId="0" borderId="0" xfId="2" applyFont="1" applyAlignment="1">
      <alignment horizontal="left" vertical="center"/>
      <protection locked="0"/>
    </xf>
    <xf numFmtId="0" fontId="35" fillId="3" borderId="0" xfId="0" applyFont="1" applyFill="1" applyAlignment="1" applyProtection="1">
      <alignment horizontal="left"/>
    </xf>
    <xf numFmtId="0" fontId="38" fillId="0" borderId="0" xfId="2" applyFont="1" applyAlignment="1">
      <alignment horizontal="left" vertical="center"/>
      <protection locked="0"/>
    </xf>
    <xf numFmtId="165" fontId="2" fillId="0" borderId="4" xfId="0" applyNumberFormat="1" applyFont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right"/>
    </xf>
    <xf numFmtId="165" fontId="9" fillId="0" borderId="4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5" fontId="3" fillId="0" borderId="7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6" fillId="0" borderId="0" xfId="0" applyNumberFormat="1" applyFont="1" applyAlignment="1" applyProtection="1">
      <alignment horizontal="right"/>
    </xf>
    <xf numFmtId="0" fontId="11" fillId="0" borderId="0" xfId="2" applyFont="1" applyAlignment="1" applyProtection="1">
      <alignment horizontal="left" vertical="center"/>
    </xf>
    <xf numFmtId="0" fontId="18" fillId="0" borderId="0" xfId="2" applyFont="1" applyAlignment="1" applyProtection="1">
      <alignment horizontal="left" vertical="center"/>
    </xf>
    <xf numFmtId="0" fontId="33" fillId="0" borderId="0" xfId="2" applyFont="1" applyAlignment="1">
      <alignment horizontal="center" vertical="center"/>
      <protection locked="0"/>
    </xf>
    <xf numFmtId="0" fontId="11" fillId="0" borderId="0" xfId="2" applyFont="1" applyAlignment="1">
      <alignment horizontal="left" vertical="top"/>
      <protection locked="0"/>
    </xf>
    <xf numFmtId="0" fontId="23" fillId="0" borderId="0" xfId="2" applyFont="1" applyAlignment="1">
      <alignment horizontal="center" vertical="center"/>
      <protection locked="0"/>
    </xf>
    <xf numFmtId="0" fontId="21" fillId="0" borderId="0" xfId="2" applyFont="1" applyAlignment="1">
      <alignment horizontal="left" vertical="center"/>
      <protection locked="0"/>
    </xf>
    <xf numFmtId="0" fontId="11" fillId="0" borderId="0" xfId="2" applyFont="1" applyAlignment="1">
      <alignment horizontal="left" vertical="center"/>
      <protection locked="0"/>
    </xf>
    <xf numFmtId="168" fontId="18" fillId="3" borderId="0" xfId="2" applyNumberFormat="1" applyFont="1" applyFill="1" applyAlignment="1">
      <alignment horizontal="left" vertical="top"/>
      <protection locked="0"/>
    </xf>
    <xf numFmtId="0" fontId="18" fillId="0" borderId="0" xfId="2" applyFont="1" applyAlignment="1">
      <alignment horizontal="left" vertical="center"/>
      <protection locked="0"/>
    </xf>
    <xf numFmtId="165" fontId="26" fillId="0" borderId="0" xfId="2" applyNumberFormat="1" applyFont="1" applyAlignment="1">
      <alignment horizontal="right" vertical="center"/>
      <protection locked="0"/>
    </xf>
    <xf numFmtId="0" fontId="18" fillId="3" borderId="0" xfId="2" applyFont="1" applyFill="1" applyAlignment="1">
      <alignment horizontal="left" vertical="center"/>
      <protection locked="0"/>
    </xf>
    <xf numFmtId="165" fontId="15" fillId="0" borderId="0" xfId="2" applyNumberFormat="1" applyFont="1" applyAlignment="1" applyProtection="1">
      <alignment horizontal="right" vertical="center"/>
    </xf>
    <xf numFmtId="0" fontId="11" fillId="0" borderId="0" xfId="2" applyFont="1" applyAlignment="1" applyProtection="1">
      <alignment horizontal="left" vertical="center"/>
    </xf>
    <xf numFmtId="165" fontId="29" fillId="0" borderId="0" xfId="2" applyNumberFormat="1" applyFont="1" applyAlignment="1" applyProtection="1">
      <alignment horizontal="right" vertical="center"/>
    </xf>
    <xf numFmtId="165" fontId="28" fillId="0" borderId="0" xfId="2" applyNumberFormat="1" applyFont="1" applyAlignment="1">
      <alignment horizontal="right" vertical="center"/>
      <protection locked="0"/>
    </xf>
    <xf numFmtId="0" fontId="27" fillId="0" borderId="0" xfId="2" applyFont="1" applyAlignment="1">
      <alignment horizontal="left" vertical="center"/>
      <protection locked="0"/>
    </xf>
    <xf numFmtId="165" fontId="28" fillId="0" borderId="0" xfId="2" applyNumberFormat="1" applyFont="1" applyAlignment="1" applyProtection="1">
      <alignment horizontal="right" vertical="center"/>
    </xf>
    <xf numFmtId="0" fontId="27" fillId="0" borderId="0" xfId="2" applyFont="1" applyAlignment="1" applyProtection="1">
      <alignment horizontal="left" vertical="center"/>
    </xf>
    <xf numFmtId="165" fontId="21" fillId="4" borderId="24" xfId="2" applyNumberFormat="1" applyFont="1" applyFill="1" applyBorder="1" applyAlignment="1" applyProtection="1">
      <alignment horizontal="right" vertical="center"/>
    </xf>
    <xf numFmtId="0" fontId="11" fillId="4" borderId="24" xfId="2" applyFill="1" applyBorder="1" applyAlignment="1" applyProtection="1">
      <alignment horizontal="left" vertical="center"/>
    </xf>
    <xf numFmtId="0" fontId="11" fillId="4" borderId="26" xfId="2" applyFill="1" applyBorder="1" applyAlignment="1" applyProtection="1">
      <alignment horizontal="left" vertical="center"/>
    </xf>
    <xf numFmtId="0" fontId="21" fillId="0" borderId="0" xfId="2" applyFont="1" applyAlignment="1" applyProtection="1">
      <alignment horizontal="left" vertical="center"/>
    </xf>
    <xf numFmtId="0" fontId="39" fillId="0" borderId="0" xfId="2" applyFont="1" applyAlignment="1" applyProtection="1">
      <alignment vertical="center"/>
    </xf>
    <xf numFmtId="165" fontId="13" fillId="0" borderId="0" xfId="2" applyNumberFormat="1" applyFont="1" applyAlignment="1" applyProtection="1">
      <alignment vertical="center"/>
    </xf>
    <xf numFmtId="0" fontId="14" fillId="0" borderId="0" xfId="2" applyFont="1" applyAlignment="1" applyProtection="1">
      <alignment vertical="center"/>
    </xf>
    <xf numFmtId="168" fontId="18" fillId="0" borderId="0" xfId="2" applyNumberFormat="1" applyFont="1" applyAlignment="1" applyProtection="1">
      <alignment horizontal="left" vertical="top"/>
    </xf>
    <xf numFmtId="0" fontId="18" fillId="0" borderId="0" xfId="2" applyFont="1" applyAlignment="1" applyProtection="1">
      <alignment horizontal="left" vertical="center"/>
    </xf>
    <xf numFmtId="0" fontId="18" fillId="4" borderId="0" xfId="2" applyFont="1" applyFill="1" applyAlignment="1">
      <alignment horizontal="center" vertical="center"/>
      <protection locked="0"/>
    </xf>
    <xf numFmtId="0" fontId="11" fillId="4" borderId="0" xfId="2" applyFill="1" applyAlignment="1">
      <alignment horizontal="left" vertical="center"/>
      <protection locked="0"/>
    </xf>
    <xf numFmtId="165" fontId="12" fillId="0" borderId="0" xfId="2" applyNumberFormat="1" applyFont="1" applyAlignment="1" applyProtection="1">
      <alignment horizontal="right" vertical="center"/>
    </xf>
    <xf numFmtId="165" fontId="16" fillId="0" borderId="0" xfId="2" applyNumberFormat="1" applyFont="1" applyAlignment="1" applyProtection="1">
      <alignment vertical="center"/>
    </xf>
    <xf numFmtId="0" fontId="13" fillId="3" borderId="0" xfId="2" applyFont="1" applyFill="1" applyAlignment="1">
      <alignment horizontal="left" vertical="center"/>
      <protection locked="0"/>
    </xf>
    <xf numFmtId="165" fontId="13" fillId="3" borderId="0" xfId="2" applyNumberFormat="1" applyFont="1" applyFill="1" applyAlignment="1">
      <alignment horizontal="right" vertical="center"/>
      <protection locked="0"/>
    </xf>
    <xf numFmtId="165" fontId="12" fillId="4" borderId="0" xfId="2" applyNumberFormat="1" applyFont="1" applyFill="1" applyAlignment="1" applyProtection="1">
      <alignment horizontal="right" vertical="center"/>
    </xf>
    <xf numFmtId="0" fontId="11" fillId="4" borderId="0" xfId="2" applyFill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left" wrapText="1"/>
    </xf>
    <xf numFmtId="167" fontId="1" fillId="0" borderId="0" xfId="0" applyNumberFormat="1" applyFont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left" wrapText="1"/>
    </xf>
    <xf numFmtId="167" fontId="2" fillId="0" borderId="4" xfId="0" applyNumberFormat="1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left" wrapText="1"/>
    </xf>
    <xf numFmtId="167" fontId="3" fillId="0" borderId="4" xfId="0" applyNumberFormat="1" applyFont="1" applyBorder="1" applyAlignment="1" applyProtection="1">
      <alignment horizontal="right"/>
    </xf>
    <xf numFmtId="164" fontId="9" fillId="0" borderId="3" xfId="0" applyNumberFormat="1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left" wrapText="1"/>
    </xf>
    <xf numFmtId="167" fontId="9" fillId="0" borderId="4" xfId="0" applyNumberFormat="1" applyFont="1" applyBorder="1" applyAlignment="1" applyProtection="1">
      <alignment horizontal="right"/>
    </xf>
    <xf numFmtId="164" fontId="3" fillId="0" borderId="6" xfId="0" applyNumberFormat="1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left" wrapText="1"/>
    </xf>
    <xf numFmtId="167" fontId="3" fillId="0" borderId="7" xfId="0" applyNumberFormat="1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left" wrapText="1"/>
    </xf>
    <xf numFmtId="167" fontId="3" fillId="0" borderId="10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left" wrapText="1"/>
    </xf>
    <xf numFmtId="167" fontId="2" fillId="0" borderId="7" xfId="0" applyNumberFormat="1" applyFont="1" applyBorder="1" applyAlignment="1" applyProtection="1">
      <alignment horizontal="right"/>
    </xf>
    <xf numFmtId="164" fontId="2" fillId="0" borderId="9" xfId="0" applyNumberFormat="1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left" wrapText="1"/>
    </xf>
    <xf numFmtId="167" fontId="2" fillId="0" borderId="10" xfId="0" applyNumberFormat="1" applyFont="1" applyBorder="1" applyAlignment="1" applyProtection="1">
      <alignment horizontal="right"/>
    </xf>
    <xf numFmtId="164" fontId="10" fillId="0" borderId="3" xfId="0" applyNumberFormat="1" applyFont="1" applyBorder="1" applyAlignment="1" applyProtection="1">
      <alignment horizontal="right"/>
    </xf>
    <xf numFmtId="0" fontId="10" fillId="0" borderId="4" xfId="0" applyFont="1" applyBorder="1" applyAlignment="1" applyProtection="1">
      <alignment horizontal="left" wrapText="1"/>
    </xf>
    <xf numFmtId="167" fontId="10" fillId="0" borderId="4" xfId="0" applyNumberFormat="1" applyFont="1" applyBorder="1" applyAlignment="1" applyProtection="1">
      <alignment horizontal="right"/>
    </xf>
    <xf numFmtId="164" fontId="10" fillId="0" borderId="6" xfId="0" applyNumberFormat="1" applyFont="1" applyBorder="1" applyAlignment="1" applyProtection="1">
      <alignment horizontal="right"/>
    </xf>
    <xf numFmtId="0" fontId="10" fillId="0" borderId="7" xfId="0" applyFont="1" applyBorder="1" applyAlignment="1" applyProtection="1">
      <alignment horizontal="left" wrapText="1"/>
    </xf>
    <xf numFmtId="167" fontId="10" fillId="0" borderId="7" xfId="0" applyNumberFormat="1" applyFont="1" applyBorder="1" applyAlignment="1" applyProtection="1">
      <alignment horizontal="right"/>
    </xf>
    <xf numFmtId="164" fontId="10" fillId="0" borderId="12" xfId="0" applyNumberFormat="1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left" wrapText="1"/>
    </xf>
    <xf numFmtId="167" fontId="10" fillId="0" borderId="2" xfId="0" applyNumberFormat="1" applyFont="1" applyBorder="1" applyAlignment="1" applyProtection="1">
      <alignment horizontal="right"/>
    </xf>
    <xf numFmtId="164" fontId="10" fillId="0" borderId="9" xfId="0" applyNumberFormat="1" applyFont="1" applyBorder="1" applyAlignment="1" applyProtection="1">
      <alignment horizontal="right"/>
    </xf>
    <xf numFmtId="0" fontId="10" fillId="0" borderId="10" xfId="0" applyFont="1" applyBorder="1" applyAlignment="1" applyProtection="1">
      <alignment horizontal="left" wrapText="1"/>
    </xf>
    <xf numFmtId="167" fontId="10" fillId="0" borderId="10" xfId="0" applyNumberFormat="1" applyFont="1" applyBorder="1" applyAlignment="1" applyProtection="1">
      <alignment horizontal="right"/>
    </xf>
    <xf numFmtId="0" fontId="36" fillId="0" borderId="4" xfId="0" applyFont="1" applyBorder="1" applyAlignment="1" applyProtection="1">
      <alignment horizontal="left" wrapText="1"/>
    </xf>
    <xf numFmtId="164" fontId="2" fillId="0" borderId="12" xfId="0" applyNumberFormat="1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left" wrapText="1"/>
    </xf>
    <xf numFmtId="167" fontId="2" fillId="0" borderId="2" xfId="0" applyNumberFormat="1" applyFont="1" applyBorder="1" applyAlignment="1" applyProtection="1">
      <alignment horizontal="right"/>
    </xf>
    <xf numFmtId="0" fontId="37" fillId="0" borderId="4" xfId="0" applyFont="1" applyBorder="1" applyAlignment="1" applyProtection="1">
      <alignment horizontal="left" wrapText="1"/>
    </xf>
  </cellXfs>
  <cellStyles count="5">
    <cellStyle name="Normální" xfId="0" builtinId="0"/>
    <cellStyle name="normální 2" xfId="1"/>
    <cellStyle name="normální 2 2" xfId="2"/>
    <cellStyle name="normální 3" xfId="3"/>
    <cellStyle name="normální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opLeftCell="A73" workbookViewId="0">
      <selection activeCell="D19" sqref="D19"/>
    </sheetView>
  </sheetViews>
  <sheetFormatPr defaultColWidth="9.1640625" defaultRowHeight="10.5"/>
  <cols>
    <col min="1" max="1" width="0.6640625" style="58" customWidth="1"/>
    <col min="2" max="4" width="9.1640625" style="58"/>
    <col min="5" max="5" width="4.6640625" style="58" customWidth="1"/>
    <col min="6" max="6" width="6.33203125" style="58" customWidth="1"/>
    <col min="7" max="7" width="3.5" style="58" customWidth="1"/>
    <col min="8" max="8" width="9.1640625" style="58"/>
    <col min="9" max="9" width="7.83203125" style="58" customWidth="1"/>
    <col min="10" max="10" width="6.33203125" style="58" customWidth="1"/>
    <col min="11" max="11" width="6.5" style="58" customWidth="1"/>
    <col min="12" max="12" width="4.6640625" style="58" customWidth="1"/>
    <col min="13" max="13" width="6.5" style="58" customWidth="1"/>
    <col min="14" max="14" width="9.1640625" style="58"/>
    <col min="15" max="15" width="13.5" style="58" customWidth="1"/>
    <col min="16" max="16384" width="9.1640625" style="58"/>
  </cols>
  <sheetData>
    <row r="1" spans="1:15" ht="13.5">
      <c r="A1" s="109" t="s">
        <v>305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21">
      <c r="A3" s="111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8">
      <c r="A5" s="75"/>
      <c r="B5" s="72" t="s">
        <v>289</v>
      </c>
      <c r="C5" s="75"/>
      <c r="D5" s="112" t="s">
        <v>318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8">
      <c r="A6" s="62"/>
      <c r="B6" s="72" t="s">
        <v>288</v>
      </c>
      <c r="C6" s="62"/>
      <c r="D6" s="112" t="s">
        <v>309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95"/>
    </row>
    <row r="7" spans="1:1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15">
      <c r="A8" s="62"/>
      <c r="B8" s="94" t="s">
        <v>287</v>
      </c>
      <c r="C8" s="62"/>
      <c r="D8" s="70" t="s">
        <v>310</v>
      </c>
      <c r="E8" s="62"/>
      <c r="F8" s="62"/>
      <c r="G8" s="62"/>
      <c r="H8" s="62"/>
      <c r="I8" s="62"/>
      <c r="J8" s="62"/>
      <c r="K8" s="71" t="s">
        <v>286</v>
      </c>
      <c r="L8" s="62"/>
      <c r="M8" s="114">
        <v>41725</v>
      </c>
      <c r="N8" s="113"/>
      <c r="O8" s="62"/>
    </row>
    <row r="9" spans="1:15" ht="13.5">
      <c r="A9" s="62"/>
      <c r="B9" s="9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ht="15">
      <c r="A10" s="62"/>
      <c r="B10" s="94" t="s">
        <v>285</v>
      </c>
      <c r="C10" s="62"/>
      <c r="D10" s="62" t="s">
        <v>311</v>
      </c>
      <c r="E10" s="62"/>
      <c r="F10" s="62"/>
      <c r="G10" s="62"/>
      <c r="H10" s="62"/>
      <c r="I10" s="62"/>
      <c r="J10" s="62"/>
      <c r="K10" s="71" t="s">
        <v>304</v>
      </c>
      <c r="L10" s="62"/>
      <c r="M10" s="115"/>
      <c r="N10" s="113"/>
      <c r="O10" s="62"/>
    </row>
    <row r="11" spans="1:15" ht="15">
      <c r="A11" s="62"/>
      <c r="B11" s="94"/>
      <c r="C11" s="70" t="e">
        <f>IF(#REF!="","",#REF!)</f>
        <v>#REF!</v>
      </c>
      <c r="D11" s="62"/>
      <c r="E11" s="62"/>
      <c r="F11" s="62"/>
      <c r="G11" s="62"/>
      <c r="H11" s="62"/>
      <c r="I11" s="62"/>
      <c r="J11" s="62"/>
      <c r="K11" s="71" t="s">
        <v>303</v>
      </c>
      <c r="L11" s="62"/>
      <c r="M11" s="115"/>
      <c r="N11" s="113"/>
      <c r="O11" s="62"/>
    </row>
    <row r="12" spans="1:15" ht="13.5">
      <c r="A12" s="62"/>
      <c r="B12" s="94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15">
      <c r="A13" s="62"/>
      <c r="B13" s="94" t="s">
        <v>283</v>
      </c>
      <c r="C13" s="62"/>
      <c r="D13" s="62"/>
      <c r="E13" s="62"/>
      <c r="F13" s="62"/>
      <c r="G13" s="62"/>
      <c r="H13" s="62"/>
      <c r="I13" s="62"/>
      <c r="J13" s="62"/>
      <c r="K13" s="71" t="s">
        <v>304</v>
      </c>
      <c r="L13" s="62"/>
      <c r="M13" s="117">
        <v>60798432</v>
      </c>
      <c r="N13" s="113"/>
      <c r="O13" s="62"/>
    </row>
    <row r="14" spans="1:15" ht="15">
      <c r="A14" s="62"/>
      <c r="B14" s="94"/>
      <c r="C14" s="117"/>
      <c r="D14" s="113"/>
      <c r="E14" s="113"/>
      <c r="F14" s="113"/>
      <c r="G14" s="113"/>
      <c r="H14" s="113"/>
      <c r="I14" s="113"/>
      <c r="J14" s="113"/>
      <c r="K14" s="71" t="s">
        <v>303</v>
      </c>
      <c r="L14" s="62"/>
      <c r="M14" s="117"/>
      <c r="N14" s="113"/>
      <c r="O14" s="62"/>
    </row>
    <row r="15" spans="1:15" ht="13.5">
      <c r="A15" s="62"/>
      <c r="B15" s="94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5">
      <c r="A16" s="62"/>
      <c r="B16" s="94" t="s">
        <v>284</v>
      </c>
      <c r="C16" s="62"/>
      <c r="D16" s="97" t="s">
        <v>312</v>
      </c>
      <c r="E16" s="62"/>
      <c r="F16" s="62"/>
      <c r="G16" s="62"/>
      <c r="H16" s="62"/>
      <c r="I16" s="62"/>
      <c r="J16" s="62"/>
      <c r="K16" s="71" t="s">
        <v>304</v>
      </c>
      <c r="L16" s="62"/>
      <c r="M16" s="115">
        <v>43961045</v>
      </c>
      <c r="N16" s="113"/>
      <c r="O16" s="62"/>
    </row>
    <row r="17" spans="1:15" ht="15">
      <c r="A17" s="62"/>
      <c r="B17" s="94"/>
      <c r="C17" s="70"/>
      <c r="D17" s="62"/>
      <c r="E17" s="62"/>
      <c r="F17" s="62"/>
      <c r="G17" s="62"/>
      <c r="H17" s="62"/>
      <c r="I17" s="62"/>
      <c r="J17" s="62"/>
      <c r="K17" s="71" t="s">
        <v>303</v>
      </c>
      <c r="L17" s="62"/>
      <c r="M17" s="115"/>
      <c r="N17" s="113"/>
      <c r="O17" s="62"/>
    </row>
    <row r="18" spans="1:15" ht="13.5">
      <c r="A18" s="62"/>
      <c r="B18" s="94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15">
      <c r="A19" s="62"/>
      <c r="B19" s="94" t="s">
        <v>282</v>
      </c>
      <c r="C19" s="62"/>
      <c r="D19" s="62"/>
      <c r="E19" s="62"/>
      <c r="F19" s="62"/>
      <c r="G19" s="62"/>
      <c r="H19" s="62"/>
      <c r="I19" s="62"/>
      <c r="J19" s="62"/>
      <c r="K19" s="71" t="s">
        <v>304</v>
      </c>
      <c r="L19" s="62"/>
      <c r="M19" s="115">
        <v>42039312</v>
      </c>
      <c r="N19" s="113"/>
      <c r="O19" s="62"/>
    </row>
    <row r="20" spans="1:15" ht="15">
      <c r="A20" s="62"/>
      <c r="B20" s="62"/>
      <c r="C20" s="70"/>
      <c r="D20" s="62"/>
      <c r="E20" s="62"/>
      <c r="F20" s="62"/>
      <c r="G20" s="62"/>
      <c r="H20" s="62"/>
      <c r="I20" s="62"/>
      <c r="J20" s="62"/>
      <c r="K20" s="71" t="s">
        <v>303</v>
      </c>
      <c r="L20" s="62"/>
      <c r="M20" s="115" t="s">
        <v>308</v>
      </c>
      <c r="N20" s="113"/>
      <c r="O20" s="62"/>
    </row>
    <row r="21" spans="1: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>
      <c r="A22" s="6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62"/>
    </row>
    <row r="23" spans="1:15" ht="15">
      <c r="A23" s="62"/>
      <c r="B23" s="66" t="s">
        <v>302</v>
      </c>
      <c r="C23" s="62"/>
      <c r="D23" s="62"/>
      <c r="E23" s="62"/>
      <c r="F23" s="62"/>
      <c r="G23" s="62"/>
      <c r="H23" s="62"/>
      <c r="I23" s="62"/>
      <c r="J23" s="62"/>
      <c r="K23" s="118">
        <f>L76</f>
        <v>0</v>
      </c>
      <c r="L23" s="119"/>
      <c r="M23" s="119"/>
      <c r="N23" s="119"/>
      <c r="O23" s="62"/>
    </row>
    <row r="24" spans="1:15" ht="15">
      <c r="A24" s="62"/>
      <c r="B24" s="93" t="s">
        <v>15</v>
      </c>
      <c r="C24" s="62"/>
      <c r="D24" s="62"/>
      <c r="E24" s="62"/>
      <c r="F24" s="62"/>
      <c r="G24" s="62"/>
      <c r="H24" s="62"/>
      <c r="I24" s="62"/>
      <c r="J24" s="62"/>
      <c r="K24" s="118">
        <f>L86</f>
        <v>0</v>
      </c>
      <c r="L24" s="119"/>
      <c r="M24" s="119"/>
      <c r="N24" s="119"/>
      <c r="O24" s="62"/>
    </row>
    <row r="25" spans="1:1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 ht="15">
      <c r="A26" s="62"/>
      <c r="B26" s="92" t="s">
        <v>301</v>
      </c>
      <c r="C26" s="62"/>
      <c r="D26" s="62"/>
      <c r="E26" s="62"/>
      <c r="F26" s="62"/>
      <c r="G26" s="62"/>
      <c r="H26" s="62"/>
      <c r="I26" s="62"/>
      <c r="J26" s="62"/>
      <c r="K26" s="120">
        <f>SUM(K23:N25)</f>
        <v>0</v>
      </c>
      <c r="L26" s="119"/>
      <c r="M26" s="119"/>
      <c r="N26" s="119"/>
      <c r="O26" s="62"/>
    </row>
    <row r="27" spans="1:15">
      <c r="A27" s="6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62"/>
    </row>
    <row r="28" spans="1:15" ht="13.5">
      <c r="A28" s="62"/>
      <c r="B28" s="91" t="s">
        <v>17</v>
      </c>
      <c r="C28" s="91" t="s">
        <v>300</v>
      </c>
      <c r="D28" s="90">
        <v>0.21</v>
      </c>
      <c r="E28" s="89" t="s">
        <v>295</v>
      </c>
      <c r="F28" s="116">
        <f>ROUNDUP((((SUM($BC$87:$BC$94)+SUM($BC$112:$BC$820))+SUM($BC$822:$BC$826))),2)</f>
        <v>0</v>
      </c>
      <c r="G28" s="113"/>
      <c r="H28" s="113"/>
      <c r="I28" s="62"/>
      <c r="J28" s="62"/>
      <c r="K28" s="116"/>
      <c r="L28" s="113"/>
      <c r="M28" s="113"/>
      <c r="N28" s="113"/>
      <c r="O28" s="62"/>
    </row>
    <row r="29" spans="1:15" ht="13.5">
      <c r="A29" s="62"/>
      <c r="B29" s="62"/>
      <c r="C29" s="91" t="s">
        <v>299</v>
      </c>
      <c r="D29" s="90">
        <v>0.15</v>
      </c>
      <c r="E29" s="89" t="s">
        <v>295</v>
      </c>
      <c r="F29" s="116"/>
      <c r="G29" s="113"/>
      <c r="H29" s="113"/>
      <c r="I29" s="62"/>
      <c r="J29" s="62"/>
      <c r="K29" s="116"/>
      <c r="L29" s="113"/>
      <c r="M29" s="113"/>
      <c r="N29" s="113"/>
      <c r="O29" s="62"/>
    </row>
    <row r="30" spans="1:15" ht="16.5">
      <c r="A30" s="62"/>
      <c r="B30" s="62"/>
      <c r="C30" s="91" t="s">
        <v>298</v>
      </c>
      <c r="D30" s="90">
        <v>0.21</v>
      </c>
      <c r="E30" s="89" t="s">
        <v>295</v>
      </c>
      <c r="F30" s="121">
        <f>K26</f>
        <v>0</v>
      </c>
      <c r="G30" s="122"/>
      <c r="H30" s="122"/>
      <c r="I30" s="62"/>
      <c r="J30" s="62"/>
      <c r="K30" s="123">
        <f>F30*0.21</f>
        <v>0</v>
      </c>
      <c r="L30" s="124"/>
      <c r="M30" s="124"/>
      <c r="N30" s="124"/>
      <c r="O30" s="62"/>
    </row>
    <row r="31" spans="1:15" ht="13.5">
      <c r="A31" s="62"/>
      <c r="B31" s="62"/>
      <c r="C31" s="91" t="s">
        <v>297</v>
      </c>
      <c r="D31" s="90">
        <v>0.15</v>
      </c>
      <c r="E31" s="89" t="s">
        <v>295</v>
      </c>
      <c r="F31" s="116"/>
      <c r="G31" s="113"/>
      <c r="H31" s="113"/>
      <c r="I31" s="62"/>
      <c r="J31" s="62"/>
      <c r="K31" s="116"/>
      <c r="L31" s="113"/>
      <c r="M31" s="113"/>
      <c r="N31" s="113"/>
      <c r="O31" s="62"/>
    </row>
    <row r="32" spans="1:15" ht="13.5">
      <c r="A32" s="62"/>
      <c r="B32" s="62"/>
      <c r="C32" s="91" t="s">
        <v>296</v>
      </c>
      <c r="D32" s="90">
        <v>0</v>
      </c>
      <c r="E32" s="89" t="s">
        <v>295</v>
      </c>
      <c r="F32" s="116">
        <f>ROUNDUP((((SUM($BG$87:$BG$94)+SUM($BG$112:$BG$820))+SUM($BG$822:$BG$826))),2)</f>
        <v>0</v>
      </c>
      <c r="G32" s="113"/>
      <c r="H32" s="113"/>
      <c r="I32" s="62"/>
      <c r="J32" s="62"/>
      <c r="K32" s="116">
        <v>0</v>
      </c>
      <c r="L32" s="113"/>
      <c r="M32" s="113"/>
      <c r="N32" s="113"/>
      <c r="O32" s="62"/>
    </row>
    <row r="33" spans="1:1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ht="18">
      <c r="A34" s="60"/>
      <c r="B34" s="88" t="s">
        <v>294</v>
      </c>
      <c r="C34" s="85"/>
      <c r="D34" s="85"/>
      <c r="E34" s="87" t="s">
        <v>293</v>
      </c>
      <c r="F34" s="86" t="s">
        <v>4</v>
      </c>
      <c r="G34" s="85"/>
      <c r="H34" s="85"/>
      <c r="I34" s="85"/>
      <c r="J34" s="125">
        <f>SUM(K26:N32)</f>
        <v>0</v>
      </c>
      <c r="K34" s="126"/>
      <c r="L34" s="126"/>
      <c r="M34" s="126"/>
      <c r="N34" s="127"/>
      <c r="O34" s="60"/>
    </row>
    <row r="35" spans="1: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ht="15">
      <c r="A38" s="62"/>
      <c r="B38" s="84" t="s">
        <v>2</v>
      </c>
      <c r="C38" s="83"/>
      <c r="D38" s="83"/>
      <c r="E38" s="83"/>
      <c r="F38" s="82"/>
      <c r="G38" s="62"/>
      <c r="H38" s="84" t="s">
        <v>292</v>
      </c>
      <c r="I38" s="83"/>
      <c r="J38" s="83"/>
      <c r="K38" s="83"/>
      <c r="L38" s="83"/>
      <c r="M38" s="83"/>
      <c r="N38" s="82"/>
      <c r="O38" s="62"/>
    </row>
    <row r="39" spans="1:15">
      <c r="A39" s="75"/>
      <c r="B39" s="81"/>
      <c r="C39" s="75"/>
      <c r="D39" s="75"/>
      <c r="E39" s="75"/>
      <c r="F39" s="80"/>
      <c r="G39" s="75"/>
      <c r="H39" s="81"/>
      <c r="I39" s="75"/>
      <c r="J39" s="75"/>
      <c r="K39" s="75"/>
      <c r="L39" s="75"/>
      <c r="M39" s="75"/>
      <c r="N39" s="80"/>
      <c r="O39" s="75"/>
    </row>
    <row r="40" spans="1:15">
      <c r="A40" s="75"/>
      <c r="B40" s="81"/>
      <c r="C40" s="75"/>
      <c r="D40" s="75"/>
      <c r="E40" s="75"/>
      <c r="F40" s="80"/>
      <c r="G40" s="75"/>
      <c r="H40" s="81"/>
      <c r="I40" s="75"/>
      <c r="J40" s="75"/>
      <c r="K40" s="75"/>
      <c r="L40" s="75"/>
      <c r="M40" s="75"/>
      <c r="N40" s="80"/>
      <c r="O40" s="75"/>
    </row>
    <row r="41" spans="1:15">
      <c r="A41" s="75"/>
      <c r="B41" s="81"/>
      <c r="C41" s="75"/>
      <c r="D41" s="75"/>
      <c r="E41" s="75"/>
      <c r="F41" s="80"/>
      <c r="G41" s="75"/>
      <c r="H41" s="81"/>
      <c r="I41" s="75"/>
      <c r="J41" s="75"/>
      <c r="K41" s="75"/>
      <c r="L41" s="75"/>
      <c r="M41" s="75"/>
      <c r="N41" s="80"/>
      <c r="O41" s="75"/>
    </row>
    <row r="42" spans="1:15">
      <c r="A42" s="75"/>
      <c r="B42" s="81"/>
      <c r="C42" s="75"/>
      <c r="D42" s="75"/>
      <c r="E42" s="75"/>
      <c r="F42" s="80"/>
      <c r="G42" s="75"/>
      <c r="H42" s="81"/>
      <c r="I42" s="75"/>
      <c r="J42" s="75"/>
      <c r="K42" s="75"/>
      <c r="L42" s="75"/>
      <c r="M42" s="75"/>
      <c r="N42" s="80"/>
      <c r="O42" s="75"/>
    </row>
    <row r="43" spans="1:15">
      <c r="A43" s="75"/>
      <c r="B43" s="81"/>
      <c r="C43" s="75"/>
      <c r="D43" s="75"/>
      <c r="E43" s="75"/>
      <c r="F43" s="80"/>
      <c r="G43" s="75"/>
      <c r="H43" s="81"/>
      <c r="I43" s="75"/>
      <c r="J43" s="75"/>
      <c r="K43" s="75"/>
      <c r="L43" s="75"/>
      <c r="M43" s="75"/>
      <c r="N43" s="80"/>
      <c r="O43" s="75"/>
    </row>
    <row r="44" spans="1:15">
      <c r="A44" s="75"/>
      <c r="B44" s="81"/>
      <c r="C44" s="75"/>
      <c r="D44" s="75"/>
      <c r="E44" s="75"/>
      <c r="F44" s="80"/>
      <c r="G44" s="75"/>
      <c r="H44" s="81"/>
      <c r="I44" s="75"/>
      <c r="J44" s="75"/>
      <c r="K44" s="75"/>
      <c r="L44" s="75"/>
      <c r="M44" s="75"/>
      <c r="N44" s="80"/>
      <c r="O44" s="75"/>
    </row>
    <row r="45" spans="1:15">
      <c r="A45" s="75"/>
      <c r="B45" s="81"/>
      <c r="C45" s="75"/>
      <c r="D45" s="75"/>
      <c r="E45" s="75"/>
      <c r="F45" s="80"/>
      <c r="G45" s="75"/>
      <c r="H45" s="81"/>
      <c r="I45" s="75"/>
      <c r="J45" s="75"/>
      <c r="K45" s="75"/>
      <c r="L45" s="75"/>
      <c r="M45" s="75"/>
      <c r="N45" s="80"/>
      <c r="O45" s="75"/>
    </row>
    <row r="46" spans="1:15">
      <c r="A46" s="75"/>
      <c r="B46" s="81"/>
      <c r="C46" s="75"/>
      <c r="D46" s="75"/>
      <c r="E46" s="75"/>
      <c r="F46" s="80"/>
      <c r="G46" s="75"/>
      <c r="H46" s="81"/>
      <c r="I46" s="75"/>
      <c r="J46" s="75"/>
      <c r="K46" s="75"/>
      <c r="L46" s="75"/>
      <c r="M46" s="75"/>
      <c r="N46" s="80"/>
      <c r="O46" s="75"/>
    </row>
    <row r="47" spans="1:15" ht="15">
      <c r="A47" s="62"/>
      <c r="B47" s="79" t="s">
        <v>290</v>
      </c>
      <c r="C47" s="77"/>
      <c r="D47" s="77"/>
      <c r="E47" s="78" t="s">
        <v>16</v>
      </c>
      <c r="F47" s="76"/>
      <c r="G47" s="62"/>
      <c r="H47" s="79" t="s">
        <v>290</v>
      </c>
      <c r="I47" s="77"/>
      <c r="J47" s="77"/>
      <c r="K47" s="77"/>
      <c r="L47" s="78" t="s">
        <v>16</v>
      </c>
      <c r="M47" s="77"/>
      <c r="N47" s="76"/>
      <c r="O47" s="62"/>
    </row>
    <row r="48" spans="1:1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1:15" ht="15">
      <c r="A49" s="62"/>
      <c r="B49" s="84" t="s">
        <v>291</v>
      </c>
      <c r="C49" s="83"/>
      <c r="D49" s="83"/>
      <c r="E49" s="83"/>
      <c r="F49" s="82"/>
      <c r="G49" s="62"/>
      <c r="H49" s="84" t="s">
        <v>3</v>
      </c>
      <c r="I49" s="83"/>
      <c r="J49" s="83"/>
      <c r="K49" s="83"/>
      <c r="L49" s="83"/>
      <c r="M49" s="83"/>
      <c r="N49" s="82"/>
      <c r="O49" s="62"/>
    </row>
    <row r="50" spans="1:15">
      <c r="A50" s="75"/>
      <c r="B50" s="81"/>
      <c r="C50" s="75"/>
      <c r="D50" s="75"/>
      <c r="E50" s="75"/>
      <c r="F50" s="80"/>
      <c r="G50" s="75"/>
      <c r="H50" s="81"/>
      <c r="I50" s="75"/>
      <c r="J50" s="75"/>
      <c r="K50" s="75"/>
      <c r="L50" s="75"/>
      <c r="M50" s="75"/>
      <c r="N50" s="80"/>
      <c r="O50" s="75"/>
    </row>
    <row r="51" spans="1:15">
      <c r="A51" s="75"/>
      <c r="B51" s="81"/>
      <c r="C51" s="75"/>
      <c r="D51" s="75"/>
      <c r="E51" s="75"/>
      <c r="F51" s="80"/>
      <c r="G51" s="75"/>
      <c r="H51" s="81"/>
      <c r="I51" s="75"/>
      <c r="J51" s="75"/>
      <c r="K51" s="75"/>
      <c r="L51" s="75"/>
      <c r="M51" s="75"/>
      <c r="N51" s="80"/>
      <c r="O51" s="75"/>
    </row>
    <row r="52" spans="1:15">
      <c r="A52" s="75"/>
      <c r="B52" s="81"/>
      <c r="C52" s="75"/>
      <c r="D52" s="75"/>
      <c r="E52" s="75"/>
      <c r="F52" s="80"/>
      <c r="G52" s="75"/>
      <c r="H52" s="81"/>
      <c r="I52" s="75"/>
      <c r="J52" s="75"/>
      <c r="K52" s="75"/>
      <c r="L52" s="75"/>
      <c r="M52" s="75"/>
      <c r="N52" s="80"/>
      <c r="O52" s="75"/>
    </row>
    <row r="53" spans="1:15">
      <c r="A53" s="75"/>
      <c r="B53" s="81"/>
      <c r="C53" s="75"/>
      <c r="D53" s="75"/>
      <c r="E53" s="75"/>
      <c r="F53" s="80"/>
      <c r="G53" s="75"/>
      <c r="H53" s="81"/>
      <c r="I53" s="75"/>
      <c r="J53" s="75"/>
      <c r="K53" s="75"/>
      <c r="L53" s="75"/>
      <c r="M53" s="75"/>
      <c r="N53" s="80"/>
      <c r="O53" s="75"/>
    </row>
    <row r="54" spans="1:15">
      <c r="A54" s="75"/>
      <c r="B54" s="81"/>
      <c r="C54" s="75"/>
      <c r="D54" s="75"/>
      <c r="E54" s="75"/>
      <c r="F54" s="80"/>
      <c r="G54" s="75"/>
      <c r="H54" s="81"/>
      <c r="I54" s="75"/>
      <c r="J54" s="75"/>
      <c r="K54" s="75"/>
      <c r="L54" s="75"/>
      <c r="M54" s="75"/>
      <c r="N54" s="80"/>
      <c r="O54" s="75"/>
    </row>
    <row r="55" spans="1:15">
      <c r="A55" s="75"/>
      <c r="B55" s="81"/>
      <c r="C55" s="75"/>
      <c r="D55" s="75"/>
      <c r="E55" s="75"/>
      <c r="F55" s="80"/>
      <c r="G55" s="75"/>
      <c r="H55" s="81"/>
      <c r="I55" s="75"/>
      <c r="J55" s="75"/>
      <c r="K55" s="75"/>
      <c r="L55" s="75"/>
      <c r="M55" s="75"/>
      <c r="N55" s="80"/>
      <c r="O55" s="75"/>
    </row>
    <row r="56" spans="1:15">
      <c r="A56" s="75"/>
      <c r="B56" s="81"/>
      <c r="C56" s="75"/>
      <c r="D56" s="75"/>
      <c r="E56" s="75"/>
      <c r="F56" s="80"/>
      <c r="G56" s="75"/>
      <c r="H56" s="81"/>
      <c r="I56" s="75"/>
      <c r="J56" s="75"/>
      <c r="K56" s="75"/>
      <c r="L56" s="75"/>
      <c r="M56" s="75"/>
      <c r="N56" s="80"/>
      <c r="O56" s="75"/>
    </row>
    <row r="57" spans="1:15">
      <c r="A57" s="75"/>
      <c r="B57" s="81"/>
      <c r="C57" s="75"/>
      <c r="D57" s="75"/>
      <c r="E57" s="75"/>
      <c r="F57" s="80"/>
      <c r="G57" s="75"/>
      <c r="H57" s="81"/>
      <c r="I57" s="75"/>
      <c r="J57" s="75"/>
      <c r="K57" s="75"/>
      <c r="L57" s="75"/>
      <c r="M57" s="75"/>
      <c r="N57" s="80"/>
      <c r="O57" s="75"/>
    </row>
    <row r="58" spans="1:15" ht="15">
      <c r="A58" s="62"/>
      <c r="B58" s="79" t="s">
        <v>290</v>
      </c>
      <c r="C58" s="77"/>
      <c r="D58" s="77"/>
      <c r="E58" s="78" t="s">
        <v>16</v>
      </c>
      <c r="F58" s="76"/>
      <c r="G58" s="62"/>
      <c r="H58" s="79" t="s">
        <v>290</v>
      </c>
      <c r="I58" s="77"/>
      <c r="J58" s="77"/>
      <c r="K58" s="77"/>
      <c r="L58" s="78" t="s">
        <v>16</v>
      </c>
      <c r="M58" s="77"/>
      <c r="N58" s="76"/>
      <c r="O58" s="62"/>
    </row>
    <row r="59" spans="1:1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1:1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1:1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1:15" ht="21">
      <c r="A64" s="111" t="s">
        <v>18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1:1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9.5">
      <c r="A66" s="73" t="s">
        <v>289</v>
      </c>
      <c r="B66" s="99"/>
      <c r="C66" s="62"/>
      <c r="D66" s="129" t="str">
        <f>D5</f>
        <v>Chodník  k autobusové zastávce,parkoviště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</row>
    <row r="67" spans="1:15" ht="18">
      <c r="A67" s="72" t="s">
        <v>288</v>
      </c>
      <c r="B67" s="62"/>
      <c r="C67" s="62"/>
      <c r="D67" s="128" t="str">
        <f>D6</f>
        <v>Chodník a parkoviště</v>
      </c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62"/>
    </row>
    <row r="68" spans="1:1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">
      <c r="A69" s="71" t="s">
        <v>287</v>
      </c>
      <c r="B69" s="62"/>
      <c r="C69" s="62"/>
      <c r="D69" s="108" t="str">
        <f>D8</f>
        <v>Šenov u Nového Jičína</v>
      </c>
      <c r="E69" s="62"/>
      <c r="F69" s="62"/>
      <c r="G69" s="62"/>
      <c r="H69" s="62"/>
      <c r="I69" s="71" t="s">
        <v>286</v>
      </c>
      <c r="J69" s="62"/>
      <c r="K69" s="132">
        <f>M8</f>
        <v>41725</v>
      </c>
      <c r="L69" s="119"/>
      <c r="M69" s="119"/>
      <c r="N69" s="119"/>
      <c r="O69" s="62"/>
    </row>
    <row r="70" spans="1:1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">
      <c r="A71" s="71" t="s">
        <v>285</v>
      </c>
      <c r="B71" s="62"/>
      <c r="C71" s="62"/>
      <c r="D71" s="108" t="str">
        <f>D10</f>
        <v>Obec Šenov u Nového Jičína</v>
      </c>
      <c r="E71" s="62"/>
      <c r="F71" s="62"/>
      <c r="G71" s="62"/>
      <c r="H71" s="62"/>
      <c r="I71" s="71" t="s">
        <v>284</v>
      </c>
      <c r="J71" s="62"/>
      <c r="K71" s="133" t="str">
        <f>D16</f>
        <v>UNISTAD s.r.o.,Komenského 8,Suchdol n/Odrou</v>
      </c>
      <c r="L71" s="119"/>
      <c r="M71" s="119"/>
      <c r="N71" s="119"/>
      <c r="O71" s="119"/>
    </row>
    <row r="72" spans="1:15" ht="15">
      <c r="A72" s="71" t="s">
        <v>283</v>
      </c>
      <c r="B72" s="62"/>
      <c r="C72" s="62"/>
      <c r="D72" s="70">
        <f>D13</f>
        <v>0</v>
      </c>
      <c r="E72" s="62"/>
      <c r="F72" s="62"/>
      <c r="G72" s="62"/>
      <c r="H72" s="62"/>
      <c r="I72" s="71" t="s">
        <v>282</v>
      </c>
      <c r="J72" s="62"/>
      <c r="K72" s="115"/>
      <c r="L72" s="113"/>
      <c r="M72" s="113"/>
      <c r="N72" s="113"/>
      <c r="O72" s="113"/>
    </row>
    <row r="73" spans="1:1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5">
      <c r="A74" s="134" t="s">
        <v>281</v>
      </c>
      <c r="B74" s="135"/>
      <c r="C74" s="135"/>
      <c r="D74" s="135"/>
      <c r="E74" s="135"/>
      <c r="F74" s="60"/>
      <c r="G74" s="60"/>
      <c r="H74" s="60"/>
      <c r="I74" s="60"/>
      <c r="J74" s="60"/>
      <c r="K74" s="60"/>
      <c r="L74" s="134" t="s">
        <v>280</v>
      </c>
      <c r="M74" s="113"/>
      <c r="N74" s="113"/>
      <c r="O74" s="113"/>
    </row>
    <row r="75" spans="1:1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8">
      <c r="A76" s="64" t="s">
        <v>279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136">
        <f>L77</f>
        <v>0</v>
      </c>
      <c r="M76" s="119"/>
      <c r="N76" s="119"/>
      <c r="O76" s="119"/>
    </row>
    <row r="77" spans="1:15" ht="18">
      <c r="A77" s="69"/>
      <c r="B77" s="68" t="s">
        <v>278</v>
      </c>
      <c r="C77" s="69"/>
      <c r="D77" s="69"/>
      <c r="E77" s="69"/>
      <c r="F77" s="69"/>
      <c r="G77" s="69"/>
      <c r="H77" s="69"/>
      <c r="I77" s="69"/>
      <c r="J77" s="69"/>
      <c r="K77" s="69"/>
      <c r="L77" s="137">
        <f>SUM(L78:O82)</f>
        <v>0</v>
      </c>
      <c r="M77" s="131"/>
      <c r="N77" s="131"/>
      <c r="O77" s="131"/>
    </row>
    <row r="78" spans="1:15" ht="15">
      <c r="A78" s="66"/>
      <c r="B78" s="67">
        <v>1</v>
      </c>
      <c r="C78" s="66" t="str">
        <f>'3. Rozpočet s výkazem výměr - n'!C12</f>
        <v xml:space="preserve">Zemní práce   </v>
      </c>
      <c r="D78" s="66"/>
      <c r="E78" s="66"/>
      <c r="F78" s="66"/>
      <c r="G78" s="66"/>
      <c r="H78" s="66"/>
      <c r="I78" s="66"/>
      <c r="J78" s="66"/>
      <c r="K78" s="66"/>
      <c r="L78" s="130">
        <f>'3. Rozpočet s výkazem výměr - n'!G12</f>
        <v>0</v>
      </c>
      <c r="M78" s="131"/>
      <c r="N78" s="131"/>
      <c r="O78" s="131"/>
    </row>
    <row r="79" spans="1:15" ht="15">
      <c r="A79" s="66"/>
      <c r="B79" s="67">
        <v>5</v>
      </c>
      <c r="C79" s="66" t="s">
        <v>306</v>
      </c>
      <c r="D79" s="66"/>
      <c r="E79" s="66"/>
      <c r="F79" s="66"/>
      <c r="G79" s="66"/>
      <c r="H79" s="66"/>
      <c r="I79" s="66"/>
      <c r="J79" s="66"/>
      <c r="K79" s="66"/>
      <c r="L79" s="130">
        <f>'3. Rozpočet s výkazem výměr - n'!G122</f>
        <v>0</v>
      </c>
      <c r="M79" s="131"/>
      <c r="N79" s="131"/>
      <c r="O79" s="131"/>
    </row>
    <row r="80" spans="1:15" ht="15">
      <c r="A80" s="66"/>
      <c r="B80" s="67">
        <v>91</v>
      </c>
      <c r="C80" s="66" t="str">
        <f>'3. Rozpočet s výkazem výměr - n'!C194</f>
        <v>Doplňující konstrukce a práce pozemních komunikací,</v>
      </c>
      <c r="D80" s="66"/>
      <c r="E80" s="66"/>
      <c r="F80" s="66"/>
      <c r="G80" s="66"/>
      <c r="H80" s="66"/>
      <c r="I80" s="66"/>
      <c r="J80" s="66"/>
      <c r="K80" s="66"/>
      <c r="L80" s="130">
        <f>'3. Rozpočet s výkazem výměr - n'!G194</f>
        <v>0</v>
      </c>
      <c r="M80" s="131"/>
      <c r="N80" s="131"/>
      <c r="O80" s="131"/>
    </row>
    <row r="81" spans="1:18" ht="15">
      <c r="A81" s="66"/>
      <c r="B81" s="67">
        <v>96</v>
      </c>
      <c r="C81" s="66" t="str">
        <f>'3. Rozpočet s výkazem výměr - n'!C221</f>
        <v xml:space="preserve">Bourání konstrukcí   </v>
      </c>
      <c r="D81" s="66"/>
      <c r="E81" s="66"/>
      <c r="F81" s="66"/>
      <c r="G81" s="66"/>
      <c r="H81" s="66"/>
      <c r="I81" s="66"/>
      <c r="J81" s="66"/>
      <c r="K81" s="66"/>
      <c r="L81" s="130">
        <f>'3. Rozpočet s výkazem výměr - n'!G221</f>
        <v>0</v>
      </c>
      <c r="M81" s="130"/>
      <c r="N81" s="130"/>
      <c r="O81" s="130"/>
    </row>
    <row r="82" spans="1:18" ht="15">
      <c r="A82" s="66"/>
      <c r="B82" s="67">
        <v>99</v>
      </c>
      <c r="C82" s="66" t="str">
        <f>'3. Rozpočet s výkazem výměr - n'!C229</f>
        <v xml:space="preserve">Přesun hmot   </v>
      </c>
      <c r="D82" s="66"/>
      <c r="E82" s="66"/>
      <c r="F82" s="66"/>
      <c r="G82" s="66"/>
      <c r="H82" s="66"/>
      <c r="I82" s="66"/>
      <c r="J82" s="66"/>
      <c r="K82" s="66"/>
      <c r="L82" s="130">
        <f>'3. Rozpočet s výkazem výměr - n'!G229</f>
        <v>0</v>
      </c>
      <c r="M82" s="131"/>
      <c r="N82" s="131"/>
      <c r="O82" s="131"/>
      <c r="P82" s="65"/>
      <c r="Q82" s="65"/>
      <c r="R82" s="65"/>
    </row>
    <row r="83" spans="1:18" ht="15">
      <c r="A83" s="66"/>
      <c r="B83" s="67"/>
      <c r="C83" s="66"/>
      <c r="D83" s="66"/>
      <c r="E83" s="66"/>
      <c r="F83" s="66"/>
      <c r="G83" s="66"/>
      <c r="H83" s="66"/>
      <c r="I83" s="66"/>
      <c r="J83" s="66"/>
      <c r="K83" s="66"/>
      <c r="L83" s="130"/>
      <c r="M83" s="130"/>
      <c r="N83" s="130"/>
      <c r="O83" s="130"/>
    </row>
    <row r="84" spans="1:18" ht="15">
      <c r="A84" s="66"/>
      <c r="B84" s="67"/>
      <c r="C84" s="66"/>
      <c r="D84" s="66"/>
      <c r="E84" s="66"/>
      <c r="F84" s="66"/>
      <c r="G84" s="66"/>
      <c r="H84" s="66"/>
      <c r="I84" s="66"/>
      <c r="J84" s="66"/>
      <c r="K84" s="66"/>
      <c r="L84" s="130"/>
      <c r="M84" s="131"/>
      <c r="N84" s="131"/>
      <c r="O84" s="131"/>
    </row>
    <row r="85" spans="1:18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107"/>
      <c r="M85" s="107"/>
      <c r="N85" s="107"/>
      <c r="O85" s="107"/>
    </row>
    <row r="86" spans="1:18" ht="18">
      <c r="A86" s="64" t="s">
        <v>277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136">
        <f>SUM(L87:O92)</f>
        <v>0</v>
      </c>
      <c r="M86" s="119"/>
      <c r="N86" s="119"/>
      <c r="O86" s="119"/>
    </row>
    <row r="87" spans="1:18" ht="15">
      <c r="A87" s="62"/>
      <c r="B87" s="138" t="s">
        <v>276</v>
      </c>
      <c r="C87" s="113"/>
      <c r="D87" s="113"/>
      <c r="E87" s="113"/>
      <c r="F87" s="113"/>
      <c r="G87" s="62"/>
      <c r="H87" s="62"/>
      <c r="I87" s="62"/>
      <c r="J87" s="62"/>
      <c r="K87" s="62"/>
      <c r="L87" s="139">
        <v>0</v>
      </c>
      <c r="M87" s="113"/>
      <c r="N87" s="113"/>
      <c r="O87" s="113"/>
    </row>
    <row r="88" spans="1:18" ht="15">
      <c r="A88" s="62"/>
      <c r="B88" s="138" t="s">
        <v>275</v>
      </c>
      <c r="C88" s="113"/>
      <c r="D88" s="113"/>
      <c r="E88" s="113"/>
      <c r="F88" s="113"/>
      <c r="G88" s="62"/>
      <c r="H88" s="62"/>
      <c r="I88" s="62"/>
      <c r="J88" s="62"/>
      <c r="K88" s="62"/>
      <c r="L88" s="139"/>
      <c r="M88" s="113"/>
      <c r="N88" s="113"/>
      <c r="O88" s="113"/>
    </row>
    <row r="89" spans="1:18" ht="15">
      <c r="A89" s="62"/>
      <c r="B89" s="138" t="s">
        <v>274</v>
      </c>
      <c r="C89" s="113"/>
      <c r="D89" s="113"/>
      <c r="E89" s="113"/>
      <c r="F89" s="113"/>
      <c r="G89" s="62"/>
      <c r="H89" s="62"/>
      <c r="I89" s="62"/>
      <c r="J89" s="62"/>
      <c r="K89" s="62"/>
      <c r="L89" s="139"/>
      <c r="M89" s="113"/>
      <c r="N89" s="113"/>
      <c r="O89" s="113"/>
    </row>
    <row r="90" spans="1:18" ht="15">
      <c r="A90" s="62"/>
      <c r="B90" s="138" t="s">
        <v>273</v>
      </c>
      <c r="C90" s="113"/>
      <c r="D90" s="113"/>
      <c r="E90" s="113"/>
      <c r="F90" s="113"/>
      <c r="G90" s="62"/>
      <c r="H90" s="62"/>
      <c r="I90" s="62"/>
      <c r="J90" s="62"/>
      <c r="K90" s="62"/>
      <c r="L90" s="139"/>
      <c r="M90" s="113"/>
      <c r="N90" s="113"/>
      <c r="O90" s="113"/>
    </row>
    <row r="91" spans="1:18" ht="15">
      <c r="A91" s="62"/>
      <c r="B91" s="138" t="s">
        <v>317</v>
      </c>
      <c r="C91" s="138"/>
      <c r="D91" s="138"/>
      <c r="E91" s="138"/>
      <c r="F91" s="138"/>
      <c r="G91" s="138"/>
      <c r="H91" s="138"/>
      <c r="I91" s="138"/>
      <c r="J91" s="138"/>
      <c r="K91" s="62"/>
      <c r="L91" s="139"/>
      <c r="M91" s="113"/>
      <c r="N91" s="113"/>
      <c r="O91" s="113"/>
    </row>
    <row r="92" spans="1:18" ht="15">
      <c r="A92" s="62"/>
      <c r="B92" s="63" t="s">
        <v>272</v>
      </c>
      <c r="C92" s="62"/>
      <c r="D92" s="62"/>
      <c r="E92" s="62"/>
      <c r="F92" s="62"/>
      <c r="G92" s="62"/>
      <c r="H92" s="62"/>
      <c r="I92" s="62"/>
      <c r="J92" s="62"/>
      <c r="K92" s="62"/>
      <c r="L92" s="139"/>
      <c r="M92" s="113"/>
      <c r="N92" s="113"/>
      <c r="O92" s="113"/>
    </row>
    <row r="93" spans="1:18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</row>
    <row r="94" spans="1:18" ht="18">
      <c r="A94" s="61" t="s">
        <v>271</v>
      </c>
      <c r="B94" s="60"/>
      <c r="C94" s="60"/>
      <c r="D94" s="60"/>
      <c r="E94" s="60"/>
      <c r="F94" s="60"/>
      <c r="G94" s="60"/>
      <c r="H94" s="60"/>
      <c r="I94" s="60"/>
      <c r="J94" s="140">
        <f>L76+L86</f>
        <v>0</v>
      </c>
      <c r="K94" s="141"/>
      <c r="L94" s="141"/>
      <c r="M94" s="141"/>
      <c r="N94" s="141"/>
      <c r="O94" s="141"/>
    </row>
    <row r="95" spans="1:18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</sheetData>
  <mergeCells count="58">
    <mergeCell ref="L92:O92"/>
    <mergeCell ref="J94:O94"/>
    <mergeCell ref="B88:F88"/>
    <mergeCell ref="L88:O88"/>
    <mergeCell ref="B89:F89"/>
    <mergeCell ref="L89:O89"/>
    <mergeCell ref="B90:F90"/>
    <mergeCell ref="L90:O90"/>
    <mergeCell ref="B91:J91"/>
    <mergeCell ref="L91:O91"/>
    <mergeCell ref="L83:O83"/>
    <mergeCell ref="L84:O84"/>
    <mergeCell ref="L86:O86"/>
    <mergeCell ref="B87:F87"/>
    <mergeCell ref="L87:O87"/>
    <mergeCell ref="L82:O82"/>
    <mergeCell ref="K69:N69"/>
    <mergeCell ref="K71:O71"/>
    <mergeCell ref="K72:O72"/>
    <mergeCell ref="A74:E74"/>
    <mergeCell ref="L74:O74"/>
    <mergeCell ref="L76:O76"/>
    <mergeCell ref="L77:O77"/>
    <mergeCell ref="L79:O79"/>
    <mergeCell ref="L80:O80"/>
    <mergeCell ref="L81:O81"/>
    <mergeCell ref="L78:O78"/>
    <mergeCell ref="F32:H32"/>
    <mergeCell ref="K32:N32"/>
    <mergeCell ref="J34:N34"/>
    <mergeCell ref="A64:O64"/>
    <mergeCell ref="D67:N67"/>
    <mergeCell ref="D66:O66"/>
    <mergeCell ref="F29:H29"/>
    <mergeCell ref="K29:N29"/>
    <mergeCell ref="F30:H30"/>
    <mergeCell ref="K30:N30"/>
    <mergeCell ref="F31:H31"/>
    <mergeCell ref="K31:N31"/>
    <mergeCell ref="F28:H28"/>
    <mergeCell ref="K28:N28"/>
    <mergeCell ref="M11:N11"/>
    <mergeCell ref="M13:N13"/>
    <mergeCell ref="C14:J14"/>
    <mergeCell ref="M14:N14"/>
    <mergeCell ref="M16:N16"/>
    <mergeCell ref="M17:N17"/>
    <mergeCell ref="M19:N19"/>
    <mergeCell ref="M20:N20"/>
    <mergeCell ref="K23:N23"/>
    <mergeCell ref="K24:N24"/>
    <mergeCell ref="K26:N26"/>
    <mergeCell ref="A1:O1"/>
    <mergeCell ref="A3:O3"/>
    <mergeCell ref="D6:N6"/>
    <mergeCell ref="M8:N8"/>
    <mergeCell ref="M10:N10"/>
    <mergeCell ref="D5:O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1"/>
  <sheetViews>
    <sheetView showGridLines="0" tabSelected="1" workbookViewId="0">
      <selection activeCell="F226" sqref="F226"/>
    </sheetView>
  </sheetViews>
  <sheetFormatPr defaultColWidth="13.1640625" defaultRowHeight="9.6" customHeight="1"/>
  <cols>
    <col min="1" max="1" width="6.5" style="54" customWidth="1"/>
    <col min="2" max="2" width="13" style="55" customWidth="1"/>
    <col min="3" max="3" width="65.1640625" style="55" customWidth="1"/>
    <col min="4" max="4" width="5.5" style="55" customWidth="1"/>
    <col min="5" max="5" width="13.5" style="56" customWidth="1"/>
    <col min="6" max="6" width="11.33203125" style="57" customWidth="1"/>
    <col min="7" max="7" width="15.33203125" style="57" customWidth="1"/>
    <col min="8" max="8" width="10.83203125" style="56" customWidth="1"/>
    <col min="9" max="9" width="10.6640625" style="56" customWidth="1"/>
    <col min="10" max="16384" width="13.1640625" style="1"/>
  </cols>
  <sheetData>
    <row r="1" spans="1:9" s="2" customFormat="1" ht="19.149999999999999" customHeight="1">
      <c r="A1" s="3" t="s">
        <v>37</v>
      </c>
      <c r="B1" s="4"/>
      <c r="C1" s="4"/>
      <c r="D1" s="4"/>
      <c r="E1" s="4"/>
      <c r="F1" s="4"/>
      <c r="G1" s="4"/>
      <c r="H1" s="13"/>
      <c r="I1" s="13"/>
    </row>
    <row r="2" spans="1:9" s="2" customFormat="1" ht="12.6" customHeight="1">
      <c r="A2" s="5" t="s">
        <v>19</v>
      </c>
      <c r="B2" s="6"/>
      <c r="C2" s="6"/>
      <c r="D2" s="6"/>
      <c r="E2" s="6"/>
      <c r="F2" s="4"/>
      <c r="G2" s="4"/>
      <c r="H2" s="13"/>
      <c r="I2" s="13"/>
    </row>
    <row r="3" spans="1:9" s="2" customFormat="1" ht="12.6" customHeight="1">
      <c r="A3" s="5" t="s">
        <v>20</v>
      </c>
      <c r="B3" s="6"/>
      <c r="C3" s="6"/>
      <c r="D3" s="6"/>
      <c r="E3" s="98" t="s">
        <v>313</v>
      </c>
      <c r="F3" s="4"/>
      <c r="G3" s="4"/>
      <c r="H3" s="13"/>
      <c r="I3" s="13"/>
    </row>
    <row r="4" spans="1:9" s="2" customFormat="1" ht="12.6" customHeight="1">
      <c r="A4" s="5"/>
      <c r="B4" s="5"/>
      <c r="C4" s="6"/>
      <c r="D4" s="6"/>
      <c r="E4" s="6" t="s">
        <v>38</v>
      </c>
      <c r="F4" s="4"/>
      <c r="G4" s="4"/>
      <c r="H4" s="13"/>
      <c r="I4" s="13"/>
    </row>
    <row r="5" spans="1:9" s="2" customFormat="1" ht="12.6" customHeight="1">
      <c r="A5" s="6" t="s">
        <v>21</v>
      </c>
      <c r="B5" s="6"/>
      <c r="C5" s="6"/>
      <c r="D5" s="6"/>
      <c r="E5" s="6" t="s">
        <v>319</v>
      </c>
      <c r="F5" s="4"/>
      <c r="G5" s="4"/>
      <c r="H5" s="13"/>
      <c r="I5" s="13"/>
    </row>
    <row r="6" spans="1:9" s="2" customFormat="1" ht="12.6" customHeight="1">
      <c r="A6" s="6" t="s">
        <v>22</v>
      </c>
      <c r="B6" s="6"/>
      <c r="C6" s="6"/>
      <c r="D6" s="6"/>
      <c r="E6" s="6" t="s">
        <v>23</v>
      </c>
      <c r="F6" s="4"/>
      <c r="G6" s="4"/>
      <c r="H6" s="13"/>
      <c r="I6" s="13"/>
    </row>
    <row r="7" spans="1:9" s="2" customFormat="1" ht="6" customHeight="1" thickBot="1">
      <c r="A7" s="4"/>
      <c r="B7" s="4"/>
      <c r="C7" s="4"/>
      <c r="D7" s="4"/>
      <c r="E7" s="4"/>
      <c r="F7" s="4"/>
      <c r="G7" s="4"/>
      <c r="H7" s="13"/>
      <c r="I7" s="13"/>
    </row>
    <row r="8" spans="1:9" s="2" customFormat="1" ht="21.6" customHeight="1" thickBot="1">
      <c r="A8" s="14" t="s">
        <v>39</v>
      </c>
      <c r="B8" s="14" t="s">
        <v>40</v>
      </c>
      <c r="C8" s="14" t="s">
        <v>24</v>
      </c>
      <c r="D8" s="14" t="s">
        <v>41</v>
      </c>
      <c r="E8" s="14" t="s">
        <v>42</v>
      </c>
      <c r="F8" s="14" t="s">
        <v>43</v>
      </c>
      <c r="G8" s="14" t="s">
        <v>25</v>
      </c>
      <c r="H8" s="15" t="s">
        <v>26</v>
      </c>
      <c r="I8" s="15" t="s">
        <v>44</v>
      </c>
    </row>
    <row r="9" spans="1:9" s="2" customFormat="1" ht="12.6" customHeight="1" thickBot="1">
      <c r="A9" s="14" t="s">
        <v>5</v>
      </c>
      <c r="B9" s="14" t="s">
        <v>8</v>
      </c>
      <c r="C9" s="14" t="s">
        <v>10</v>
      </c>
      <c r="D9" s="14" t="s">
        <v>11</v>
      </c>
      <c r="E9" s="14" t="s">
        <v>12</v>
      </c>
      <c r="F9" s="14" t="s">
        <v>13</v>
      </c>
      <c r="G9" s="14" t="s">
        <v>14</v>
      </c>
      <c r="H9" s="15" t="s">
        <v>7</v>
      </c>
      <c r="I9" s="15" t="s">
        <v>9</v>
      </c>
    </row>
    <row r="10" spans="1:9" s="2" customFormat="1" ht="4.1500000000000004" customHeight="1">
      <c r="A10" s="4"/>
      <c r="B10" s="4"/>
      <c r="C10" s="4"/>
      <c r="D10" s="4"/>
      <c r="E10" s="4"/>
      <c r="F10" s="4"/>
      <c r="G10" s="4"/>
      <c r="H10" s="13"/>
      <c r="I10" s="13"/>
    </row>
    <row r="11" spans="1:9" s="2" customFormat="1" ht="21" customHeight="1">
      <c r="A11" s="16"/>
      <c r="B11" s="7" t="s">
        <v>6</v>
      </c>
      <c r="C11" s="7" t="s">
        <v>27</v>
      </c>
      <c r="D11" s="7"/>
      <c r="E11" s="9"/>
      <c r="F11" s="8"/>
      <c r="G11" s="103">
        <f>G12+G122+G193</f>
        <v>0</v>
      </c>
      <c r="H11" s="9">
        <v>95.464185909999998</v>
      </c>
      <c r="I11" s="9">
        <v>34.655000000000001</v>
      </c>
    </row>
    <row r="12" spans="1:9" s="2" customFormat="1" ht="20.45" customHeight="1" thickBot="1">
      <c r="A12" s="142"/>
      <c r="B12" s="143" t="s">
        <v>5</v>
      </c>
      <c r="C12" s="143" t="s">
        <v>28</v>
      </c>
      <c r="D12" s="143"/>
      <c r="E12" s="144"/>
      <c r="F12" s="8"/>
      <c r="G12" s="103">
        <f>SUM(G13:G121)</f>
        <v>0</v>
      </c>
      <c r="H12" s="9">
        <v>7.2357753599999999</v>
      </c>
      <c r="I12" s="9">
        <v>0</v>
      </c>
    </row>
    <row r="13" spans="1:9" s="2" customFormat="1" ht="12" customHeight="1" thickBot="1">
      <c r="A13" s="145">
        <v>1</v>
      </c>
      <c r="B13" s="146" t="s">
        <v>45</v>
      </c>
      <c r="C13" s="146" t="s">
        <v>46</v>
      </c>
      <c r="D13" s="146" t="s">
        <v>47</v>
      </c>
      <c r="E13" s="147">
        <v>117.75</v>
      </c>
      <c r="F13" s="18"/>
      <c r="G13" s="100">
        <f>E13*F13</f>
        <v>0</v>
      </c>
      <c r="H13" s="17">
        <v>0</v>
      </c>
      <c r="I13" s="19">
        <v>0</v>
      </c>
    </row>
    <row r="14" spans="1:9" s="2" customFormat="1" ht="13.15" customHeight="1" thickBot="1">
      <c r="A14" s="148"/>
      <c r="B14" s="149"/>
      <c r="C14" s="149" t="s">
        <v>48</v>
      </c>
      <c r="D14" s="149"/>
      <c r="E14" s="150"/>
      <c r="F14" s="21"/>
      <c r="G14" s="21"/>
      <c r="H14" s="20"/>
      <c r="I14" s="22"/>
    </row>
    <row r="15" spans="1:9" s="2" customFormat="1" ht="13.15" customHeight="1" thickBot="1">
      <c r="A15" s="148"/>
      <c r="B15" s="149"/>
      <c r="C15" s="149" t="s">
        <v>49</v>
      </c>
      <c r="D15" s="149"/>
      <c r="E15" s="150">
        <v>47.22</v>
      </c>
      <c r="F15" s="21"/>
      <c r="G15" s="21"/>
      <c r="H15" s="20"/>
      <c r="I15" s="22"/>
    </row>
    <row r="16" spans="1:9" s="2" customFormat="1" ht="13.15" customHeight="1" thickBot="1">
      <c r="A16" s="148"/>
      <c r="B16" s="149"/>
      <c r="C16" s="149" t="s">
        <v>50</v>
      </c>
      <c r="D16" s="149"/>
      <c r="E16" s="150"/>
      <c r="F16" s="21"/>
      <c r="G16" s="21"/>
      <c r="H16" s="20"/>
      <c r="I16" s="22"/>
    </row>
    <row r="17" spans="1:9" s="2" customFormat="1" ht="13.15" customHeight="1" thickBot="1">
      <c r="A17" s="148"/>
      <c r="B17" s="149"/>
      <c r="C17" s="149" t="s">
        <v>51</v>
      </c>
      <c r="D17" s="149"/>
      <c r="E17" s="150">
        <v>43.56</v>
      </c>
      <c r="F17" s="21"/>
      <c r="G17" s="21"/>
      <c r="H17" s="20"/>
      <c r="I17" s="22"/>
    </row>
    <row r="18" spans="1:9" s="2" customFormat="1" ht="13.15" customHeight="1" thickBot="1">
      <c r="A18" s="148"/>
      <c r="B18" s="149"/>
      <c r="C18" s="149" t="s">
        <v>52</v>
      </c>
      <c r="D18" s="149"/>
      <c r="E18" s="150"/>
      <c r="F18" s="21"/>
      <c r="G18" s="21"/>
      <c r="H18" s="20"/>
      <c r="I18" s="22"/>
    </row>
    <row r="19" spans="1:9" s="2" customFormat="1" ht="13.15" customHeight="1" thickBot="1">
      <c r="A19" s="148"/>
      <c r="B19" s="149"/>
      <c r="C19" s="149" t="s">
        <v>53</v>
      </c>
      <c r="D19" s="149"/>
      <c r="E19" s="150">
        <v>23.22</v>
      </c>
      <c r="F19" s="21"/>
      <c r="G19" s="21"/>
      <c r="H19" s="20"/>
      <c r="I19" s="22"/>
    </row>
    <row r="20" spans="1:9" s="2" customFormat="1" ht="13.15" customHeight="1" thickBot="1">
      <c r="A20" s="148"/>
      <c r="B20" s="149"/>
      <c r="C20" s="149" t="s">
        <v>54</v>
      </c>
      <c r="D20" s="149"/>
      <c r="E20" s="150"/>
      <c r="F20" s="21"/>
      <c r="G20" s="21"/>
      <c r="H20" s="20"/>
      <c r="I20" s="22"/>
    </row>
    <row r="21" spans="1:9" s="2" customFormat="1" ht="13.15" customHeight="1" thickBot="1">
      <c r="A21" s="148"/>
      <c r="B21" s="149"/>
      <c r="C21" s="149" t="s">
        <v>55</v>
      </c>
      <c r="D21" s="149"/>
      <c r="E21" s="150">
        <v>3.75</v>
      </c>
      <c r="F21" s="21"/>
      <c r="G21" s="21"/>
      <c r="H21" s="20"/>
      <c r="I21" s="22"/>
    </row>
    <row r="22" spans="1:9" s="2" customFormat="1" ht="13.15" customHeight="1" thickBot="1">
      <c r="A22" s="148"/>
      <c r="B22" s="149"/>
      <c r="C22" s="149" t="s">
        <v>1</v>
      </c>
      <c r="D22" s="149"/>
      <c r="E22" s="150"/>
      <c r="F22" s="21"/>
      <c r="G22" s="21"/>
      <c r="H22" s="20"/>
      <c r="I22" s="22"/>
    </row>
    <row r="23" spans="1:9" s="2" customFormat="1" ht="12" customHeight="1" thickBot="1">
      <c r="A23" s="151"/>
      <c r="B23" s="152"/>
      <c r="C23" s="152" t="s">
        <v>56</v>
      </c>
      <c r="D23" s="152"/>
      <c r="E23" s="153">
        <v>117.75</v>
      </c>
      <c r="F23" s="24"/>
      <c r="G23" s="24"/>
      <c r="H23" s="23"/>
      <c r="I23" s="25"/>
    </row>
    <row r="24" spans="1:9" s="2" customFormat="1" ht="12" customHeight="1" thickBot="1">
      <c r="A24" s="145">
        <v>2</v>
      </c>
      <c r="B24" s="146" t="s">
        <v>57</v>
      </c>
      <c r="C24" s="146" t="s">
        <v>58</v>
      </c>
      <c r="D24" s="146" t="s">
        <v>47</v>
      </c>
      <c r="E24" s="147">
        <v>93.83</v>
      </c>
      <c r="F24" s="18"/>
      <c r="G24" s="100">
        <f>E24*F24</f>
        <v>0</v>
      </c>
      <c r="H24" s="17">
        <v>0</v>
      </c>
      <c r="I24" s="19">
        <v>0</v>
      </c>
    </row>
    <row r="25" spans="1:9" s="2" customFormat="1" ht="13.15" customHeight="1">
      <c r="A25" s="154"/>
      <c r="B25" s="155"/>
      <c r="C25" s="155" t="s">
        <v>59</v>
      </c>
      <c r="D25" s="155"/>
      <c r="E25" s="156"/>
      <c r="F25" s="27"/>
      <c r="G25" s="27"/>
      <c r="H25" s="26"/>
      <c r="I25" s="28"/>
    </row>
    <row r="26" spans="1:9" s="2" customFormat="1" ht="13.15" customHeight="1" thickBot="1">
      <c r="A26" s="157"/>
      <c r="B26" s="158"/>
      <c r="C26" s="158" t="s">
        <v>60</v>
      </c>
      <c r="D26" s="158"/>
      <c r="E26" s="159"/>
      <c r="F26" s="30"/>
      <c r="G26" s="30"/>
      <c r="H26" s="29"/>
      <c r="I26" s="31"/>
    </row>
    <row r="27" spans="1:9" s="2" customFormat="1" ht="13.15" customHeight="1" thickBot="1">
      <c r="A27" s="148"/>
      <c r="B27" s="149"/>
      <c r="C27" s="149" t="s">
        <v>61</v>
      </c>
      <c r="D27" s="149"/>
      <c r="E27" s="150">
        <v>3.4</v>
      </c>
      <c r="F27" s="21"/>
      <c r="G27" s="21"/>
      <c r="H27" s="20"/>
      <c r="I27" s="22"/>
    </row>
    <row r="28" spans="1:9" s="2" customFormat="1" ht="13.15" customHeight="1" thickBot="1">
      <c r="A28" s="148"/>
      <c r="B28" s="149"/>
      <c r="C28" s="149" t="s">
        <v>62</v>
      </c>
      <c r="D28" s="149"/>
      <c r="E28" s="150"/>
      <c r="F28" s="21"/>
      <c r="G28" s="21"/>
      <c r="H28" s="20"/>
      <c r="I28" s="22"/>
    </row>
    <row r="29" spans="1:9" s="2" customFormat="1" ht="13.15" customHeight="1" thickBot="1">
      <c r="A29" s="148"/>
      <c r="B29" s="149"/>
      <c r="C29" s="149" t="s">
        <v>63</v>
      </c>
      <c r="D29" s="149"/>
      <c r="E29" s="150">
        <v>34</v>
      </c>
      <c r="F29" s="21"/>
      <c r="G29" s="21"/>
      <c r="H29" s="20"/>
      <c r="I29" s="22"/>
    </row>
    <row r="30" spans="1:9" s="2" customFormat="1" ht="13.15" customHeight="1" thickBot="1">
      <c r="A30" s="148"/>
      <c r="B30" s="149"/>
      <c r="C30" s="149" t="s">
        <v>64</v>
      </c>
      <c r="D30" s="149"/>
      <c r="E30" s="150"/>
      <c r="F30" s="21"/>
      <c r="G30" s="21"/>
      <c r="H30" s="20"/>
      <c r="I30" s="22"/>
    </row>
    <row r="31" spans="1:9" s="2" customFormat="1" ht="13.15" customHeight="1" thickBot="1">
      <c r="A31" s="148"/>
      <c r="B31" s="149"/>
      <c r="C31" s="149" t="s">
        <v>65</v>
      </c>
      <c r="D31" s="149"/>
      <c r="E31" s="150">
        <v>56.43</v>
      </c>
      <c r="F31" s="21"/>
      <c r="G31" s="21"/>
      <c r="H31" s="20"/>
      <c r="I31" s="22"/>
    </row>
    <row r="32" spans="1:9" s="2" customFormat="1" ht="12" customHeight="1" thickBot="1">
      <c r="A32" s="151"/>
      <c r="B32" s="152"/>
      <c r="C32" s="152" t="s">
        <v>56</v>
      </c>
      <c r="D32" s="152"/>
      <c r="E32" s="153">
        <v>93.83</v>
      </c>
      <c r="F32" s="24"/>
      <c r="G32" s="24"/>
      <c r="H32" s="23"/>
      <c r="I32" s="25"/>
    </row>
    <row r="33" spans="1:9" s="2" customFormat="1" ht="12" customHeight="1" thickBot="1">
      <c r="A33" s="160">
        <v>3</v>
      </c>
      <c r="B33" s="161" t="s">
        <v>66</v>
      </c>
      <c r="C33" s="161" t="s">
        <v>67</v>
      </c>
      <c r="D33" s="161" t="s">
        <v>47</v>
      </c>
      <c r="E33" s="162">
        <v>93.83</v>
      </c>
      <c r="F33" s="33"/>
      <c r="G33" s="100">
        <f>E33*F33</f>
        <v>0</v>
      </c>
      <c r="H33" s="32">
        <v>0</v>
      </c>
      <c r="I33" s="34">
        <v>0</v>
      </c>
    </row>
    <row r="34" spans="1:9" s="2" customFormat="1" ht="12" customHeight="1" thickBot="1">
      <c r="A34" s="163">
        <v>4</v>
      </c>
      <c r="B34" s="164" t="s">
        <v>68</v>
      </c>
      <c r="C34" s="164" t="s">
        <v>69</v>
      </c>
      <c r="D34" s="164" t="s">
        <v>47</v>
      </c>
      <c r="E34" s="165">
        <v>19.920000000000002</v>
      </c>
      <c r="F34" s="36"/>
      <c r="G34" s="100">
        <f>E34*F34</f>
        <v>0</v>
      </c>
      <c r="H34" s="35">
        <v>0</v>
      </c>
      <c r="I34" s="37">
        <v>0</v>
      </c>
    </row>
    <row r="35" spans="1:9" s="2" customFormat="1" ht="13.15" customHeight="1" thickBot="1">
      <c r="A35" s="148"/>
      <c r="B35" s="149"/>
      <c r="C35" s="149" t="s">
        <v>70</v>
      </c>
      <c r="D35" s="149"/>
      <c r="E35" s="150"/>
      <c r="F35" s="21"/>
      <c r="G35" s="21"/>
      <c r="H35" s="20"/>
      <c r="I35" s="22"/>
    </row>
    <row r="36" spans="1:9" s="2" customFormat="1" ht="13.15" customHeight="1" thickBot="1">
      <c r="A36" s="148"/>
      <c r="B36" s="149"/>
      <c r="C36" s="149" t="s">
        <v>71</v>
      </c>
      <c r="D36" s="149"/>
      <c r="E36" s="150">
        <v>13.2</v>
      </c>
      <c r="F36" s="21"/>
      <c r="G36" s="21"/>
      <c r="H36" s="20"/>
      <c r="I36" s="22"/>
    </row>
    <row r="37" spans="1:9" s="2" customFormat="1" ht="13.15" customHeight="1" thickBot="1">
      <c r="A37" s="148"/>
      <c r="B37" s="149"/>
      <c r="C37" s="149" t="s">
        <v>72</v>
      </c>
      <c r="D37" s="149"/>
      <c r="E37" s="150"/>
      <c r="F37" s="21"/>
      <c r="G37" s="21"/>
      <c r="H37" s="20"/>
      <c r="I37" s="22"/>
    </row>
    <row r="38" spans="1:9" s="2" customFormat="1" ht="13.15" customHeight="1" thickBot="1">
      <c r="A38" s="148"/>
      <c r="B38" s="149"/>
      <c r="C38" s="149" t="s">
        <v>73</v>
      </c>
      <c r="D38" s="149"/>
      <c r="E38" s="150">
        <v>6.72</v>
      </c>
      <c r="F38" s="21"/>
      <c r="G38" s="21"/>
      <c r="H38" s="20"/>
      <c r="I38" s="22"/>
    </row>
    <row r="39" spans="1:9" s="2" customFormat="1" ht="12" customHeight="1" thickBot="1">
      <c r="A39" s="151"/>
      <c r="B39" s="152"/>
      <c r="C39" s="152" t="s">
        <v>56</v>
      </c>
      <c r="D39" s="152"/>
      <c r="E39" s="153">
        <v>19.920000000000002</v>
      </c>
      <c r="F39" s="24"/>
      <c r="G39" s="24"/>
      <c r="H39" s="23"/>
      <c r="I39" s="25"/>
    </row>
    <row r="40" spans="1:9" s="2" customFormat="1" ht="12" customHeight="1" thickBot="1">
      <c r="A40" s="160">
        <v>5</v>
      </c>
      <c r="B40" s="161" t="s">
        <v>74</v>
      </c>
      <c r="C40" s="161" t="s">
        <v>75</v>
      </c>
      <c r="D40" s="161" t="s">
        <v>47</v>
      </c>
      <c r="E40" s="162">
        <v>19.920000000000002</v>
      </c>
      <c r="F40" s="33"/>
      <c r="G40" s="100">
        <f>E40*F40</f>
        <v>0</v>
      </c>
      <c r="H40" s="32">
        <v>0</v>
      </c>
      <c r="I40" s="34">
        <v>0</v>
      </c>
    </row>
    <row r="41" spans="1:9" s="2" customFormat="1" ht="21.6" customHeight="1" thickBot="1">
      <c r="A41" s="163">
        <v>6</v>
      </c>
      <c r="B41" s="164" t="s">
        <v>76</v>
      </c>
      <c r="C41" s="164" t="s">
        <v>77</v>
      </c>
      <c r="D41" s="164" t="s">
        <v>47</v>
      </c>
      <c r="E41" s="165">
        <v>6.72</v>
      </c>
      <c r="F41" s="36"/>
      <c r="G41" s="100">
        <f>E41*F41</f>
        <v>0</v>
      </c>
      <c r="H41" s="35">
        <v>0</v>
      </c>
      <c r="I41" s="37">
        <v>0</v>
      </c>
    </row>
    <row r="42" spans="1:9" s="2" customFormat="1" ht="13.15" customHeight="1" thickBot="1">
      <c r="A42" s="148"/>
      <c r="B42" s="149"/>
      <c r="C42" s="149" t="s">
        <v>72</v>
      </c>
      <c r="D42" s="149"/>
      <c r="E42" s="150"/>
      <c r="F42" s="21"/>
      <c r="G42" s="101"/>
      <c r="H42" s="20"/>
      <c r="I42" s="22"/>
    </row>
    <row r="43" spans="1:9" s="2" customFormat="1" ht="13.15" customHeight="1" thickBot="1">
      <c r="A43" s="148"/>
      <c r="B43" s="149"/>
      <c r="C43" s="149" t="s">
        <v>73</v>
      </c>
      <c r="D43" s="149"/>
      <c r="E43" s="150">
        <v>6.72</v>
      </c>
      <c r="F43" s="21"/>
      <c r="G43" s="101"/>
      <c r="H43" s="20"/>
      <c r="I43" s="22"/>
    </row>
    <row r="44" spans="1:9" s="2" customFormat="1" ht="12" customHeight="1" thickBot="1">
      <c r="A44" s="166">
        <v>7</v>
      </c>
      <c r="B44" s="167" t="s">
        <v>78</v>
      </c>
      <c r="C44" s="167" t="s">
        <v>79</v>
      </c>
      <c r="D44" s="167" t="s">
        <v>80</v>
      </c>
      <c r="E44" s="168">
        <v>6.72</v>
      </c>
      <c r="F44" s="39"/>
      <c r="G44" s="100">
        <f>E44*F44</f>
        <v>0</v>
      </c>
      <c r="H44" s="38">
        <v>6.72</v>
      </c>
      <c r="I44" s="40">
        <v>0</v>
      </c>
    </row>
    <row r="45" spans="1:9" s="2" customFormat="1" ht="13.15" customHeight="1" thickBot="1">
      <c r="A45" s="148"/>
      <c r="B45" s="149"/>
      <c r="C45" s="149" t="s">
        <v>72</v>
      </c>
      <c r="D45" s="149"/>
      <c r="E45" s="150"/>
      <c r="F45" s="21"/>
      <c r="G45" s="101"/>
      <c r="H45" s="20"/>
      <c r="I45" s="22"/>
    </row>
    <row r="46" spans="1:9" s="2" customFormat="1" ht="13.15" customHeight="1" thickBot="1">
      <c r="A46" s="148"/>
      <c r="B46" s="149"/>
      <c r="C46" s="149" t="s">
        <v>73</v>
      </c>
      <c r="D46" s="149"/>
      <c r="E46" s="150">
        <v>6.72</v>
      </c>
      <c r="F46" s="21"/>
      <c r="G46" s="101"/>
      <c r="H46" s="20"/>
      <c r="I46" s="22"/>
    </row>
    <row r="47" spans="1:9" s="2" customFormat="1" ht="12" customHeight="1" thickBot="1">
      <c r="A47" s="145">
        <v>8</v>
      </c>
      <c r="B47" s="146" t="s">
        <v>81</v>
      </c>
      <c r="C47" s="146" t="s">
        <v>82</v>
      </c>
      <c r="D47" s="146" t="s">
        <v>83</v>
      </c>
      <c r="E47" s="147">
        <v>643</v>
      </c>
      <c r="F47" s="18"/>
      <c r="G47" s="100">
        <f>E47*F47</f>
        <v>0</v>
      </c>
      <c r="H47" s="17">
        <v>0</v>
      </c>
      <c r="I47" s="19">
        <v>0</v>
      </c>
    </row>
    <row r="48" spans="1:9" s="2" customFormat="1" ht="13.15" customHeight="1" thickBot="1">
      <c r="A48" s="148"/>
      <c r="B48" s="149"/>
      <c r="C48" s="149" t="s">
        <v>84</v>
      </c>
      <c r="D48" s="149"/>
      <c r="E48" s="150"/>
      <c r="F48" s="21"/>
      <c r="G48" s="101"/>
      <c r="H48" s="20"/>
      <c r="I48" s="22"/>
    </row>
    <row r="49" spans="1:9" s="2" customFormat="1" ht="13.15" customHeight="1" thickBot="1">
      <c r="A49" s="148"/>
      <c r="B49" s="149"/>
      <c r="C49" s="149" t="s">
        <v>85</v>
      </c>
      <c r="D49" s="149"/>
      <c r="E49" s="150">
        <v>469</v>
      </c>
      <c r="F49" s="21"/>
      <c r="G49" s="101"/>
      <c r="H49" s="20"/>
      <c r="I49" s="22"/>
    </row>
    <row r="50" spans="1:9" s="2" customFormat="1" ht="13.15" customHeight="1" thickBot="1">
      <c r="A50" s="148"/>
      <c r="B50" s="149"/>
      <c r="C50" s="149" t="s">
        <v>86</v>
      </c>
      <c r="D50" s="149"/>
      <c r="E50" s="150"/>
      <c r="F50" s="21"/>
      <c r="G50" s="101"/>
      <c r="H50" s="20"/>
      <c r="I50" s="22"/>
    </row>
    <row r="51" spans="1:9" s="2" customFormat="1" ht="13.15" customHeight="1" thickBot="1">
      <c r="A51" s="148"/>
      <c r="B51" s="149"/>
      <c r="C51" s="149" t="s">
        <v>87</v>
      </c>
      <c r="D51" s="149"/>
      <c r="E51" s="150">
        <v>174</v>
      </c>
      <c r="F51" s="21"/>
      <c r="G51" s="101"/>
      <c r="H51" s="20"/>
      <c r="I51" s="22"/>
    </row>
    <row r="52" spans="1:9" s="2" customFormat="1" ht="12" customHeight="1" thickBot="1">
      <c r="A52" s="151"/>
      <c r="B52" s="152"/>
      <c r="C52" s="152" t="s">
        <v>56</v>
      </c>
      <c r="D52" s="152"/>
      <c r="E52" s="153">
        <v>643</v>
      </c>
      <c r="F52" s="24"/>
      <c r="G52" s="102"/>
      <c r="H52" s="23"/>
      <c r="I52" s="25"/>
    </row>
    <row r="53" spans="1:9" s="2" customFormat="1" ht="21.6" customHeight="1" thickBot="1">
      <c r="A53" s="145">
        <v>9</v>
      </c>
      <c r="B53" s="146" t="s">
        <v>88</v>
      </c>
      <c r="C53" s="146" t="s">
        <v>89</v>
      </c>
      <c r="D53" s="146" t="s">
        <v>83</v>
      </c>
      <c r="E53" s="147">
        <v>167</v>
      </c>
      <c r="F53" s="18"/>
      <c r="G53" s="100">
        <f>E53*F53</f>
        <v>0</v>
      </c>
      <c r="H53" s="17">
        <v>0</v>
      </c>
      <c r="I53" s="19">
        <v>0</v>
      </c>
    </row>
    <row r="54" spans="1:9" s="2" customFormat="1" ht="13.15" customHeight="1" thickBot="1">
      <c r="A54" s="148"/>
      <c r="B54" s="149"/>
      <c r="C54" s="149" t="s">
        <v>90</v>
      </c>
      <c r="D54" s="149"/>
      <c r="E54" s="150"/>
      <c r="F54" s="21"/>
      <c r="G54" s="101"/>
      <c r="H54" s="20"/>
      <c r="I54" s="22"/>
    </row>
    <row r="55" spans="1:9" s="2" customFormat="1" ht="13.15" customHeight="1" thickBot="1">
      <c r="A55" s="148"/>
      <c r="B55" s="149"/>
      <c r="C55" s="149" t="s">
        <v>91</v>
      </c>
      <c r="D55" s="149"/>
      <c r="E55" s="150">
        <v>167</v>
      </c>
      <c r="F55" s="21"/>
      <c r="G55" s="101"/>
      <c r="H55" s="20"/>
      <c r="I55" s="22"/>
    </row>
    <row r="56" spans="1:9" s="2" customFormat="1" ht="12" customHeight="1" thickBot="1">
      <c r="A56" s="145">
        <v>10</v>
      </c>
      <c r="B56" s="146" t="s">
        <v>92</v>
      </c>
      <c r="C56" s="146" t="s">
        <v>93</v>
      </c>
      <c r="D56" s="146" t="s">
        <v>83</v>
      </c>
      <c r="E56" s="147">
        <v>167</v>
      </c>
      <c r="F56" s="18"/>
      <c r="G56" s="100">
        <f>E56*F56</f>
        <v>0</v>
      </c>
      <c r="H56" s="17">
        <v>0</v>
      </c>
      <c r="I56" s="19">
        <v>0</v>
      </c>
    </row>
    <row r="57" spans="1:9" s="2" customFormat="1" ht="13.15" customHeight="1" thickBot="1">
      <c r="A57" s="148"/>
      <c r="B57" s="149"/>
      <c r="C57" s="149" t="s">
        <v>90</v>
      </c>
      <c r="D57" s="149"/>
      <c r="E57" s="150"/>
      <c r="F57" s="21"/>
      <c r="G57" s="101"/>
      <c r="H57" s="20"/>
      <c r="I57" s="22"/>
    </row>
    <row r="58" spans="1:9" s="2" customFormat="1" ht="13.15" customHeight="1" thickBot="1">
      <c r="A58" s="148"/>
      <c r="B58" s="149"/>
      <c r="C58" s="149" t="s">
        <v>91</v>
      </c>
      <c r="D58" s="149"/>
      <c r="E58" s="150">
        <v>167</v>
      </c>
      <c r="F58" s="21"/>
      <c r="G58" s="101"/>
      <c r="H58" s="20"/>
      <c r="I58" s="22"/>
    </row>
    <row r="59" spans="1:9" s="2" customFormat="1" ht="12" customHeight="1" thickBot="1">
      <c r="A59" s="166">
        <v>11</v>
      </c>
      <c r="B59" s="167" t="s">
        <v>94</v>
      </c>
      <c r="C59" s="167" t="s">
        <v>95</v>
      </c>
      <c r="D59" s="167" t="s">
        <v>96</v>
      </c>
      <c r="E59" s="168">
        <v>4.1749999999999998</v>
      </c>
      <c r="F59" s="39"/>
      <c r="G59" s="100">
        <f>E59*F59</f>
        <v>0</v>
      </c>
      <c r="H59" s="38">
        <v>4.1749999999999999E-3</v>
      </c>
      <c r="I59" s="40">
        <v>0</v>
      </c>
    </row>
    <row r="60" spans="1:9" s="2" customFormat="1" ht="12" customHeight="1" thickBot="1">
      <c r="A60" s="151"/>
      <c r="B60" s="152"/>
      <c r="C60" s="152" t="s">
        <v>97</v>
      </c>
      <c r="D60" s="152"/>
      <c r="E60" s="153">
        <v>4.1749999999999998</v>
      </c>
      <c r="F60" s="24"/>
      <c r="G60" s="102"/>
      <c r="H60" s="23"/>
      <c r="I60" s="25"/>
    </row>
    <row r="61" spans="1:9" s="2" customFormat="1" ht="21.6" customHeight="1" thickBot="1">
      <c r="A61" s="145">
        <v>12</v>
      </c>
      <c r="B61" s="146" t="s">
        <v>98</v>
      </c>
      <c r="C61" s="146" t="s">
        <v>99</v>
      </c>
      <c r="D61" s="146" t="s">
        <v>100</v>
      </c>
      <c r="E61" s="147">
        <v>6</v>
      </c>
      <c r="F61" s="18"/>
      <c r="G61" s="100">
        <f>E61*F61</f>
        <v>0</v>
      </c>
      <c r="H61" s="17">
        <v>0</v>
      </c>
      <c r="I61" s="19">
        <v>0</v>
      </c>
    </row>
    <row r="62" spans="1:9" s="2" customFormat="1" ht="13.15" customHeight="1" thickBot="1">
      <c r="A62" s="148"/>
      <c r="B62" s="149"/>
      <c r="C62" s="149" t="s">
        <v>101</v>
      </c>
      <c r="D62" s="149"/>
      <c r="E62" s="150"/>
      <c r="F62" s="21"/>
      <c r="G62" s="101"/>
      <c r="H62" s="20"/>
      <c r="I62" s="22"/>
    </row>
    <row r="63" spans="1:9" s="2" customFormat="1" ht="13.15" customHeight="1" thickBot="1">
      <c r="A63" s="148"/>
      <c r="B63" s="149"/>
      <c r="C63" s="149" t="s">
        <v>102</v>
      </c>
      <c r="D63" s="149"/>
      <c r="E63" s="150">
        <v>6</v>
      </c>
      <c r="F63" s="21"/>
      <c r="G63" s="101"/>
      <c r="H63" s="20"/>
      <c r="I63" s="22"/>
    </row>
    <row r="64" spans="1:9" s="2" customFormat="1" ht="12" customHeight="1" thickBot="1">
      <c r="A64" s="169">
        <v>13</v>
      </c>
      <c r="B64" s="170" t="s">
        <v>103</v>
      </c>
      <c r="C64" s="170" t="s">
        <v>104</v>
      </c>
      <c r="D64" s="170" t="s">
        <v>100</v>
      </c>
      <c r="E64" s="171">
        <v>2</v>
      </c>
      <c r="F64" s="42"/>
      <c r="G64" s="100">
        <f>E64*F64</f>
        <v>0</v>
      </c>
      <c r="H64" s="41">
        <v>6.7999999999999996E-3</v>
      </c>
      <c r="I64" s="43">
        <v>0</v>
      </c>
    </row>
    <row r="65" spans="1:9" s="2" customFormat="1" ht="12" customHeight="1" thickBot="1">
      <c r="A65" s="172">
        <v>14</v>
      </c>
      <c r="B65" s="173" t="s">
        <v>105</v>
      </c>
      <c r="C65" s="173" t="s">
        <v>106</v>
      </c>
      <c r="D65" s="173" t="s">
        <v>100</v>
      </c>
      <c r="E65" s="174">
        <v>2</v>
      </c>
      <c r="F65" s="45"/>
      <c r="G65" s="100">
        <f>E65*F65</f>
        <v>0</v>
      </c>
      <c r="H65" s="44">
        <v>4.0000000000000001E-3</v>
      </c>
      <c r="I65" s="46">
        <v>0</v>
      </c>
    </row>
    <row r="66" spans="1:9" s="2" customFormat="1" ht="12" customHeight="1" thickBot="1">
      <c r="A66" s="175">
        <v>15</v>
      </c>
      <c r="B66" s="176" t="s">
        <v>107</v>
      </c>
      <c r="C66" s="176" t="s">
        <v>108</v>
      </c>
      <c r="D66" s="176" t="s">
        <v>100</v>
      </c>
      <c r="E66" s="177">
        <v>2</v>
      </c>
      <c r="F66" s="48"/>
      <c r="G66" s="100">
        <f>E66*F66</f>
        <v>0</v>
      </c>
      <c r="H66" s="47">
        <v>2.3999999999999998E-3</v>
      </c>
      <c r="I66" s="49">
        <v>0</v>
      </c>
    </row>
    <row r="67" spans="1:9" s="2" customFormat="1" ht="21.6" customHeight="1" thickBot="1">
      <c r="A67" s="145">
        <v>16</v>
      </c>
      <c r="B67" s="146" t="s">
        <v>109</v>
      </c>
      <c r="C67" s="146" t="s">
        <v>110</v>
      </c>
      <c r="D67" s="146" t="s">
        <v>100</v>
      </c>
      <c r="E67" s="147">
        <v>6</v>
      </c>
      <c r="F67" s="18"/>
      <c r="G67" s="100">
        <f>E67*F67</f>
        <v>0</v>
      </c>
      <c r="H67" s="17">
        <v>0</v>
      </c>
      <c r="I67" s="19">
        <v>0</v>
      </c>
    </row>
    <row r="68" spans="1:9" s="2" customFormat="1" ht="12" customHeight="1" thickBot="1">
      <c r="A68" s="166">
        <v>17</v>
      </c>
      <c r="B68" s="167" t="s">
        <v>111</v>
      </c>
      <c r="C68" s="167" t="s">
        <v>112</v>
      </c>
      <c r="D68" s="167" t="s">
        <v>100</v>
      </c>
      <c r="E68" s="168">
        <v>2</v>
      </c>
      <c r="F68" s="39"/>
      <c r="G68" s="100">
        <f>E68*F68</f>
        <v>0</v>
      </c>
      <c r="H68" s="38">
        <v>0.05</v>
      </c>
      <c r="I68" s="40">
        <v>0</v>
      </c>
    </row>
    <row r="69" spans="1:9" s="2" customFormat="1" ht="12" customHeight="1" thickBot="1">
      <c r="A69" s="151"/>
      <c r="B69" s="152"/>
      <c r="C69" s="152" t="s">
        <v>113</v>
      </c>
      <c r="D69" s="152"/>
      <c r="E69" s="153">
        <v>2</v>
      </c>
      <c r="F69" s="24"/>
      <c r="G69" s="102"/>
      <c r="H69" s="23"/>
      <c r="I69" s="25"/>
    </row>
    <row r="70" spans="1:9" s="2" customFormat="1" ht="12" customHeight="1" thickBot="1">
      <c r="A70" s="145">
        <v>18</v>
      </c>
      <c r="B70" s="146" t="s">
        <v>114</v>
      </c>
      <c r="C70" s="146" t="s">
        <v>115</v>
      </c>
      <c r="D70" s="146" t="s">
        <v>83</v>
      </c>
      <c r="E70" s="147">
        <v>54.42</v>
      </c>
      <c r="F70" s="18"/>
      <c r="G70" s="100">
        <f>E70*F70</f>
        <v>0</v>
      </c>
      <c r="H70" s="17">
        <v>0</v>
      </c>
      <c r="I70" s="19">
        <v>0</v>
      </c>
    </row>
    <row r="71" spans="1:9" s="2" customFormat="1" ht="13.15" customHeight="1" thickBot="1">
      <c r="A71" s="148"/>
      <c r="B71" s="149"/>
      <c r="C71" s="149" t="s">
        <v>116</v>
      </c>
      <c r="D71" s="149"/>
      <c r="E71" s="150"/>
      <c r="F71" s="21"/>
      <c r="G71" s="101"/>
      <c r="H71" s="20"/>
      <c r="I71" s="22"/>
    </row>
    <row r="72" spans="1:9" s="2" customFormat="1" ht="13.15" customHeight="1" thickBot="1">
      <c r="A72" s="148"/>
      <c r="B72" s="149"/>
      <c r="C72" s="149" t="s">
        <v>117</v>
      </c>
      <c r="D72" s="149"/>
      <c r="E72" s="150">
        <v>54.42</v>
      </c>
      <c r="F72" s="21"/>
      <c r="G72" s="101"/>
      <c r="H72" s="20"/>
      <c r="I72" s="22"/>
    </row>
    <row r="73" spans="1:9" s="2" customFormat="1" ht="12" customHeight="1" thickBot="1">
      <c r="A73" s="166">
        <v>19</v>
      </c>
      <c r="B73" s="167" t="s">
        <v>118</v>
      </c>
      <c r="C73" s="167" t="s">
        <v>119</v>
      </c>
      <c r="D73" s="167" t="s">
        <v>100</v>
      </c>
      <c r="E73" s="168">
        <v>9</v>
      </c>
      <c r="F73" s="39"/>
      <c r="G73" s="100">
        <f>E73*F73</f>
        <v>0</v>
      </c>
      <c r="H73" s="38">
        <v>0.22500000000000001</v>
      </c>
      <c r="I73" s="40">
        <v>0</v>
      </c>
    </row>
    <row r="74" spans="1:9" s="2" customFormat="1" ht="12" customHeight="1" thickBot="1">
      <c r="A74" s="145">
        <v>20</v>
      </c>
      <c r="B74" s="146" t="s">
        <v>120</v>
      </c>
      <c r="C74" s="146" t="s">
        <v>121</v>
      </c>
      <c r="D74" s="146" t="s">
        <v>83</v>
      </c>
      <c r="E74" s="147">
        <v>8</v>
      </c>
      <c r="F74" s="18"/>
      <c r="G74" s="100">
        <f>E74*F74</f>
        <v>0</v>
      </c>
      <c r="H74" s="17">
        <v>7.5200000000000003E-2</v>
      </c>
      <c r="I74" s="19">
        <v>0</v>
      </c>
    </row>
    <row r="75" spans="1:9" s="2" customFormat="1" ht="13.15" customHeight="1" thickBot="1">
      <c r="A75" s="148"/>
      <c r="B75" s="149"/>
      <c r="C75" s="149" t="s">
        <v>122</v>
      </c>
      <c r="D75" s="149"/>
      <c r="E75" s="150"/>
      <c r="F75" s="21"/>
      <c r="G75" s="101"/>
      <c r="H75" s="20"/>
      <c r="I75" s="22"/>
    </row>
    <row r="76" spans="1:9" s="2" customFormat="1" ht="13.15" customHeight="1" thickBot="1">
      <c r="A76" s="148"/>
      <c r="B76" s="149"/>
      <c r="C76" s="149" t="s">
        <v>123</v>
      </c>
      <c r="D76" s="149"/>
      <c r="E76" s="150">
        <v>8</v>
      </c>
      <c r="F76" s="21"/>
      <c r="G76" s="101"/>
      <c r="H76" s="20"/>
      <c r="I76" s="22"/>
    </row>
    <row r="77" spans="1:9" s="2" customFormat="1" ht="12" customHeight="1" thickBot="1">
      <c r="A77" s="160">
        <v>21</v>
      </c>
      <c r="B77" s="161" t="s">
        <v>124</v>
      </c>
      <c r="C77" s="161" t="s">
        <v>125</v>
      </c>
      <c r="D77" s="161" t="s">
        <v>83</v>
      </c>
      <c r="E77" s="162">
        <v>8</v>
      </c>
      <c r="F77" s="33"/>
      <c r="G77" s="100">
        <f>E77*F77</f>
        <v>0</v>
      </c>
      <c r="H77" s="32">
        <v>0</v>
      </c>
      <c r="I77" s="34">
        <v>0</v>
      </c>
    </row>
    <row r="78" spans="1:9" s="2" customFormat="1" ht="21.6" customHeight="1" thickBot="1">
      <c r="A78" s="163">
        <v>22</v>
      </c>
      <c r="B78" s="164" t="s">
        <v>126</v>
      </c>
      <c r="C78" s="164" t="s">
        <v>127</v>
      </c>
      <c r="D78" s="164" t="s">
        <v>83</v>
      </c>
      <c r="E78" s="165">
        <v>126.9</v>
      </c>
      <c r="F78" s="36"/>
      <c r="G78" s="100">
        <f>E78*F78</f>
        <v>0</v>
      </c>
      <c r="H78" s="35">
        <v>0</v>
      </c>
      <c r="I78" s="37">
        <v>0</v>
      </c>
    </row>
    <row r="79" spans="1:9" s="2" customFormat="1" ht="13.15" customHeight="1" thickBot="1">
      <c r="A79" s="148"/>
      <c r="B79" s="149"/>
      <c r="C79" s="149" t="s">
        <v>128</v>
      </c>
      <c r="D79" s="149"/>
      <c r="E79" s="150"/>
      <c r="F79" s="21"/>
      <c r="G79" s="101"/>
      <c r="H79" s="20"/>
      <c r="I79" s="22"/>
    </row>
    <row r="80" spans="1:9" s="2" customFormat="1" ht="13.15" customHeight="1" thickBot="1">
      <c r="A80" s="148"/>
      <c r="B80" s="149"/>
      <c r="C80" s="149" t="s">
        <v>129</v>
      </c>
      <c r="D80" s="149"/>
      <c r="E80" s="150">
        <v>126.9</v>
      </c>
      <c r="F80" s="21"/>
      <c r="G80" s="101"/>
      <c r="H80" s="20"/>
      <c r="I80" s="22"/>
    </row>
    <row r="81" spans="1:9" s="2" customFormat="1" ht="12" customHeight="1" thickBot="1">
      <c r="A81" s="166">
        <v>23</v>
      </c>
      <c r="B81" s="167" t="s">
        <v>130</v>
      </c>
      <c r="C81" s="167" t="s">
        <v>131</v>
      </c>
      <c r="D81" s="167" t="s">
        <v>96</v>
      </c>
      <c r="E81" s="168">
        <v>1.9039999999999999</v>
      </c>
      <c r="F81" s="39"/>
      <c r="G81" s="100">
        <f>E81*F81</f>
        <v>0</v>
      </c>
      <c r="H81" s="38">
        <v>1.9040000000000001E-3</v>
      </c>
      <c r="I81" s="40">
        <v>0</v>
      </c>
    </row>
    <row r="82" spans="1:9" s="2" customFormat="1" ht="12" customHeight="1" thickBot="1">
      <c r="A82" s="151"/>
      <c r="B82" s="152"/>
      <c r="C82" s="152" t="s">
        <v>132</v>
      </c>
      <c r="D82" s="152"/>
      <c r="E82" s="153">
        <v>1.9039999999999999</v>
      </c>
      <c r="F82" s="24"/>
      <c r="G82" s="102"/>
      <c r="H82" s="23"/>
      <c r="I82" s="25"/>
    </row>
    <row r="83" spans="1:9" s="2" customFormat="1" ht="12" customHeight="1" thickBot="1">
      <c r="A83" s="166">
        <v>24</v>
      </c>
      <c r="B83" s="167" t="s">
        <v>133</v>
      </c>
      <c r="C83" s="167" t="s">
        <v>134</v>
      </c>
      <c r="D83" s="167" t="s">
        <v>47</v>
      </c>
      <c r="E83" s="168">
        <v>0.5</v>
      </c>
      <c r="F83" s="39"/>
      <c r="G83" s="100">
        <f>E83*F83</f>
        <v>0</v>
      </c>
      <c r="H83" s="38">
        <v>0.125</v>
      </c>
      <c r="I83" s="40">
        <v>0</v>
      </c>
    </row>
    <row r="84" spans="1:9" s="2" customFormat="1" ht="12" customHeight="1" thickBot="1">
      <c r="A84" s="145">
        <v>25</v>
      </c>
      <c r="B84" s="146" t="s">
        <v>135</v>
      </c>
      <c r="C84" s="146" t="s">
        <v>136</v>
      </c>
      <c r="D84" s="146" t="s">
        <v>83</v>
      </c>
      <c r="E84" s="147">
        <v>54.42</v>
      </c>
      <c r="F84" s="18"/>
      <c r="G84" s="100">
        <f>E84*F84</f>
        <v>0</v>
      </c>
      <c r="H84" s="17">
        <v>5.4419999999999998E-3</v>
      </c>
      <c r="I84" s="19">
        <v>0</v>
      </c>
    </row>
    <row r="85" spans="1:9" s="2" customFormat="1" ht="13.15" customHeight="1" thickBot="1">
      <c r="A85" s="148"/>
      <c r="B85" s="149"/>
      <c r="C85" s="149" t="s">
        <v>137</v>
      </c>
      <c r="D85" s="149"/>
      <c r="E85" s="150"/>
      <c r="F85" s="21"/>
      <c r="G85" s="101"/>
      <c r="H85" s="20"/>
      <c r="I85" s="22"/>
    </row>
    <row r="86" spans="1:9" s="2" customFormat="1" ht="13.15" customHeight="1" thickBot="1">
      <c r="A86" s="148"/>
      <c r="B86" s="149"/>
      <c r="C86" s="149" t="s">
        <v>117</v>
      </c>
      <c r="D86" s="149"/>
      <c r="E86" s="150">
        <v>54.42</v>
      </c>
      <c r="F86" s="21"/>
      <c r="G86" s="101"/>
      <c r="H86" s="20"/>
      <c r="I86" s="22"/>
    </row>
    <row r="87" spans="1:9" s="2" customFormat="1" ht="12" customHeight="1" thickBot="1">
      <c r="A87" s="166">
        <v>26</v>
      </c>
      <c r="B87" s="167" t="s">
        <v>138</v>
      </c>
      <c r="C87" s="178" t="s">
        <v>314</v>
      </c>
      <c r="D87" s="167" t="s">
        <v>139</v>
      </c>
      <c r="E87" s="168">
        <v>41.722000000000001</v>
      </c>
      <c r="F87" s="39"/>
      <c r="G87" s="100">
        <f>E87*F87</f>
        <v>0</v>
      </c>
      <c r="H87" s="38">
        <v>1.5854360000000001E-2</v>
      </c>
      <c r="I87" s="40">
        <v>0</v>
      </c>
    </row>
    <row r="88" spans="1:9" s="2" customFormat="1" ht="13.15" customHeight="1" thickBot="1">
      <c r="A88" s="148"/>
      <c r="B88" s="149"/>
      <c r="C88" s="149" t="s">
        <v>137</v>
      </c>
      <c r="D88" s="149"/>
      <c r="E88" s="150"/>
      <c r="F88" s="21"/>
      <c r="G88" s="101"/>
      <c r="H88" s="20"/>
      <c r="I88" s="22"/>
    </row>
    <row r="89" spans="1:9" s="2" customFormat="1" ht="13.15" customHeight="1" thickBot="1">
      <c r="A89" s="148"/>
      <c r="B89" s="149"/>
      <c r="C89" s="149" t="s">
        <v>140</v>
      </c>
      <c r="D89" s="149"/>
      <c r="E89" s="150">
        <v>41.722000000000001</v>
      </c>
      <c r="F89" s="21"/>
      <c r="G89" s="101"/>
      <c r="H89" s="20"/>
      <c r="I89" s="22"/>
    </row>
    <row r="90" spans="1:9" s="2" customFormat="1" ht="21.6" customHeight="1" thickBot="1">
      <c r="A90" s="145">
        <v>27</v>
      </c>
      <c r="B90" s="146" t="s">
        <v>141</v>
      </c>
      <c r="C90" s="146" t="s">
        <v>142</v>
      </c>
      <c r="D90" s="146" t="s">
        <v>47</v>
      </c>
      <c r="E90" s="147">
        <v>198.1</v>
      </c>
      <c r="F90" s="18"/>
      <c r="G90" s="100">
        <f>E90*F90</f>
        <v>0</v>
      </c>
      <c r="H90" s="17">
        <v>0</v>
      </c>
      <c r="I90" s="19">
        <v>0</v>
      </c>
    </row>
    <row r="91" spans="1:9" s="2" customFormat="1" ht="13.15" customHeight="1">
      <c r="A91" s="154"/>
      <c r="B91" s="155"/>
      <c r="C91" s="155" t="s">
        <v>143</v>
      </c>
      <c r="D91" s="155"/>
      <c r="E91" s="156"/>
      <c r="F91" s="27"/>
      <c r="G91" s="27"/>
      <c r="H91" s="26"/>
      <c r="I91" s="28"/>
    </row>
    <row r="92" spans="1:9" s="2" customFormat="1" ht="13.15" customHeight="1" thickBot="1">
      <c r="A92" s="157"/>
      <c r="B92" s="158"/>
      <c r="C92" s="158" t="s">
        <v>48</v>
      </c>
      <c r="D92" s="158"/>
      <c r="E92" s="159"/>
      <c r="F92" s="30"/>
      <c r="G92" s="30"/>
      <c r="H92" s="29"/>
      <c r="I92" s="31"/>
    </row>
    <row r="93" spans="1:9" s="2" customFormat="1" ht="13.15" customHeight="1" thickBot="1">
      <c r="A93" s="148"/>
      <c r="B93" s="149"/>
      <c r="C93" s="149" t="s">
        <v>49</v>
      </c>
      <c r="D93" s="149"/>
      <c r="E93" s="150">
        <v>47.22</v>
      </c>
      <c r="F93" s="21"/>
      <c r="G93" s="21"/>
      <c r="H93" s="20"/>
      <c r="I93" s="22"/>
    </row>
    <row r="94" spans="1:9" s="2" customFormat="1" ht="13.15" customHeight="1" thickBot="1">
      <c r="A94" s="148"/>
      <c r="B94" s="149"/>
      <c r="C94" s="149" t="s">
        <v>50</v>
      </c>
      <c r="D94" s="149"/>
      <c r="E94" s="150"/>
      <c r="F94" s="21"/>
      <c r="G94" s="21"/>
      <c r="H94" s="20"/>
      <c r="I94" s="22"/>
    </row>
    <row r="95" spans="1:9" s="2" customFormat="1" ht="13.15" customHeight="1" thickBot="1">
      <c r="A95" s="148"/>
      <c r="B95" s="149"/>
      <c r="C95" s="149" t="s">
        <v>51</v>
      </c>
      <c r="D95" s="149"/>
      <c r="E95" s="150">
        <v>43.56</v>
      </c>
      <c r="F95" s="21"/>
      <c r="G95" s="21"/>
      <c r="H95" s="20"/>
      <c r="I95" s="22"/>
    </row>
    <row r="96" spans="1:9" s="2" customFormat="1" ht="13.15" customHeight="1" thickBot="1">
      <c r="A96" s="148"/>
      <c r="B96" s="149"/>
      <c r="C96" s="149" t="s">
        <v>52</v>
      </c>
      <c r="D96" s="149"/>
      <c r="E96" s="150"/>
      <c r="F96" s="21"/>
      <c r="G96" s="21"/>
      <c r="H96" s="20"/>
      <c r="I96" s="22"/>
    </row>
    <row r="97" spans="1:9" s="2" customFormat="1" ht="13.15" customHeight="1" thickBot="1">
      <c r="A97" s="148"/>
      <c r="B97" s="149"/>
      <c r="C97" s="149" t="s">
        <v>53</v>
      </c>
      <c r="D97" s="149"/>
      <c r="E97" s="150">
        <v>23.22</v>
      </c>
      <c r="F97" s="21"/>
      <c r="G97" s="21"/>
      <c r="H97" s="20"/>
      <c r="I97" s="22"/>
    </row>
    <row r="98" spans="1:9" s="2" customFormat="1" ht="13.15" customHeight="1" thickBot="1">
      <c r="A98" s="148"/>
      <c r="B98" s="149"/>
      <c r="C98" s="149" t="s">
        <v>54</v>
      </c>
      <c r="D98" s="149"/>
      <c r="E98" s="150"/>
      <c r="F98" s="21"/>
      <c r="G98" s="21"/>
      <c r="H98" s="20"/>
      <c r="I98" s="22"/>
    </row>
    <row r="99" spans="1:9" s="2" customFormat="1" ht="13.15" customHeight="1" thickBot="1">
      <c r="A99" s="148"/>
      <c r="B99" s="149"/>
      <c r="C99" s="149" t="s">
        <v>55</v>
      </c>
      <c r="D99" s="149"/>
      <c r="E99" s="150">
        <v>3.75</v>
      </c>
      <c r="F99" s="21"/>
      <c r="G99" s="21"/>
      <c r="H99" s="20"/>
      <c r="I99" s="22"/>
    </row>
    <row r="100" spans="1:9" s="2" customFormat="1" ht="13.15" customHeight="1">
      <c r="A100" s="154"/>
      <c r="B100" s="155"/>
      <c r="C100" s="155" t="s">
        <v>59</v>
      </c>
      <c r="D100" s="155"/>
      <c r="E100" s="156"/>
      <c r="F100" s="27"/>
      <c r="G100" s="27"/>
      <c r="H100" s="26"/>
      <c r="I100" s="28"/>
    </row>
    <row r="101" spans="1:9" s="2" customFormat="1" ht="13.15" customHeight="1" thickBot="1">
      <c r="A101" s="157"/>
      <c r="B101" s="158"/>
      <c r="C101" s="158" t="s">
        <v>60</v>
      </c>
      <c r="D101" s="158"/>
      <c r="E101" s="159"/>
      <c r="F101" s="30"/>
      <c r="G101" s="30"/>
      <c r="H101" s="29"/>
      <c r="I101" s="31"/>
    </row>
    <row r="102" spans="1:9" s="2" customFormat="1" ht="13.15" customHeight="1" thickBot="1">
      <c r="A102" s="148"/>
      <c r="B102" s="149"/>
      <c r="C102" s="149" t="s">
        <v>61</v>
      </c>
      <c r="D102" s="149"/>
      <c r="E102" s="150">
        <v>3.4</v>
      </c>
      <c r="F102" s="21"/>
      <c r="G102" s="21"/>
      <c r="H102" s="20"/>
      <c r="I102" s="22"/>
    </row>
    <row r="103" spans="1:9" s="2" customFormat="1" ht="13.15" customHeight="1" thickBot="1">
      <c r="A103" s="148"/>
      <c r="B103" s="149"/>
      <c r="C103" s="149" t="s">
        <v>62</v>
      </c>
      <c r="D103" s="149"/>
      <c r="E103" s="150"/>
      <c r="F103" s="21"/>
      <c r="G103" s="21"/>
      <c r="H103" s="20"/>
      <c r="I103" s="22"/>
    </row>
    <row r="104" spans="1:9" s="2" customFormat="1" ht="13.15" customHeight="1" thickBot="1">
      <c r="A104" s="148"/>
      <c r="B104" s="149"/>
      <c r="C104" s="149" t="s">
        <v>63</v>
      </c>
      <c r="D104" s="149"/>
      <c r="E104" s="150">
        <v>34</v>
      </c>
      <c r="F104" s="21"/>
      <c r="G104" s="21"/>
      <c r="H104" s="20"/>
      <c r="I104" s="22"/>
    </row>
    <row r="105" spans="1:9" s="2" customFormat="1" ht="13.15" customHeight="1" thickBot="1">
      <c r="A105" s="148"/>
      <c r="B105" s="149"/>
      <c r="C105" s="149" t="s">
        <v>64</v>
      </c>
      <c r="D105" s="149"/>
      <c r="E105" s="150"/>
      <c r="F105" s="21"/>
      <c r="G105" s="21"/>
      <c r="H105" s="20"/>
      <c r="I105" s="22"/>
    </row>
    <row r="106" spans="1:9" s="2" customFormat="1" ht="13.15" customHeight="1" thickBot="1">
      <c r="A106" s="148"/>
      <c r="B106" s="149"/>
      <c r="C106" s="149" t="s">
        <v>65</v>
      </c>
      <c r="D106" s="149"/>
      <c r="E106" s="150">
        <v>56.43</v>
      </c>
      <c r="F106" s="21"/>
      <c r="G106" s="21"/>
      <c r="H106" s="20"/>
      <c r="I106" s="22"/>
    </row>
    <row r="107" spans="1:9" s="2" customFormat="1" ht="13.15" customHeight="1" thickBot="1">
      <c r="A107" s="148"/>
      <c r="B107" s="149"/>
      <c r="C107" s="149" t="s">
        <v>70</v>
      </c>
      <c r="D107" s="149"/>
      <c r="E107" s="150"/>
      <c r="F107" s="21"/>
      <c r="G107" s="21"/>
      <c r="H107" s="20"/>
      <c r="I107" s="22"/>
    </row>
    <row r="108" spans="1:9" s="2" customFormat="1" ht="13.15" customHeight="1" thickBot="1">
      <c r="A108" s="148"/>
      <c r="B108" s="149"/>
      <c r="C108" s="149" t="s">
        <v>71</v>
      </c>
      <c r="D108" s="149"/>
      <c r="E108" s="150">
        <v>13.2</v>
      </c>
      <c r="F108" s="21"/>
      <c r="G108" s="21"/>
      <c r="H108" s="20"/>
      <c r="I108" s="22"/>
    </row>
    <row r="109" spans="1:9" s="2" customFormat="1" ht="13.15" customHeight="1" thickBot="1">
      <c r="A109" s="148"/>
      <c r="B109" s="149"/>
      <c r="C109" s="149" t="s">
        <v>72</v>
      </c>
      <c r="D109" s="149"/>
      <c r="E109" s="150"/>
      <c r="F109" s="21"/>
      <c r="G109" s="21"/>
      <c r="H109" s="20"/>
      <c r="I109" s="22"/>
    </row>
    <row r="110" spans="1:9" s="2" customFormat="1" ht="13.15" customHeight="1" thickBot="1">
      <c r="A110" s="148"/>
      <c r="B110" s="149"/>
      <c r="C110" s="149" t="s">
        <v>73</v>
      </c>
      <c r="D110" s="149"/>
      <c r="E110" s="150">
        <v>6.72</v>
      </c>
      <c r="F110" s="21"/>
      <c r="G110" s="21"/>
      <c r="H110" s="20"/>
      <c r="I110" s="22"/>
    </row>
    <row r="111" spans="1:9" s="2" customFormat="1" ht="13.15" customHeight="1" thickBot="1">
      <c r="A111" s="148"/>
      <c r="B111" s="149"/>
      <c r="C111" s="149" t="s">
        <v>144</v>
      </c>
      <c r="D111" s="149"/>
      <c r="E111" s="150">
        <v>231.5</v>
      </c>
      <c r="F111" s="21"/>
      <c r="G111" s="21"/>
      <c r="H111" s="20"/>
      <c r="I111" s="22"/>
    </row>
    <row r="112" spans="1:9" s="2" customFormat="1" ht="13.15" customHeight="1">
      <c r="A112" s="154"/>
      <c r="B112" s="155"/>
      <c r="C112" s="155" t="s">
        <v>145</v>
      </c>
      <c r="D112" s="155"/>
      <c r="E112" s="156"/>
      <c r="F112" s="27"/>
      <c r="G112" s="27"/>
      <c r="H112" s="26"/>
      <c r="I112" s="28"/>
    </row>
    <row r="113" spans="1:9" s="2" customFormat="1" ht="13.15" customHeight="1" thickBot="1">
      <c r="A113" s="157"/>
      <c r="B113" s="158"/>
      <c r="C113" s="158" t="s">
        <v>90</v>
      </c>
      <c r="D113" s="158"/>
      <c r="E113" s="159"/>
      <c r="F113" s="30"/>
      <c r="G113" s="30"/>
      <c r="H113" s="29"/>
      <c r="I113" s="31"/>
    </row>
    <row r="114" spans="1:9" s="2" customFormat="1" ht="13.15" customHeight="1" thickBot="1">
      <c r="A114" s="148"/>
      <c r="B114" s="149"/>
      <c r="C114" s="149" t="s">
        <v>146</v>
      </c>
      <c r="D114" s="149"/>
      <c r="E114" s="150">
        <v>-33.4</v>
      </c>
      <c r="F114" s="21"/>
      <c r="G114" s="21"/>
      <c r="H114" s="20"/>
      <c r="I114" s="22"/>
    </row>
    <row r="115" spans="1:9" s="2" customFormat="1" ht="12" customHeight="1" thickBot="1">
      <c r="A115" s="151"/>
      <c r="B115" s="152"/>
      <c r="C115" s="152" t="s">
        <v>56</v>
      </c>
      <c r="D115" s="152"/>
      <c r="E115" s="153">
        <v>198.1</v>
      </c>
      <c r="F115" s="24"/>
      <c r="G115" s="24"/>
      <c r="H115" s="23"/>
      <c r="I115" s="25"/>
    </row>
    <row r="116" spans="1:9" s="2" customFormat="1" ht="12" customHeight="1" thickBot="1">
      <c r="A116" s="145">
        <v>28</v>
      </c>
      <c r="B116" s="146" t="s">
        <v>147</v>
      </c>
      <c r="C116" s="146" t="s">
        <v>148</v>
      </c>
      <c r="D116" s="146" t="s">
        <v>47</v>
      </c>
      <c r="E116" s="147">
        <v>198.1</v>
      </c>
      <c r="F116" s="18"/>
      <c r="G116" s="100">
        <f>E116*F116</f>
        <v>0</v>
      </c>
      <c r="H116" s="17">
        <v>0</v>
      </c>
      <c r="I116" s="19">
        <v>0</v>
      </c>
    </row>
    <row r="117" spans="1:9" s="2" customFormat="1" ht="13.15" customHeight="1" thickBot="1">
      <c r="A117" s="148"/>
      <c r="B117" s="149"/>
      <c r="C117" s="149" t="s">
        <v>149</v>
      </c>
      <c r="D117" s="149"/>
      <c r="E117" s="150"/>
      <c r="F117" s="21"/>
      <c r="G117" s="101"/>
      <c r="H117" s="20"/>
      <c r="I117" s="22"/>
    </row>
    <row r="118" spans="1:9" s="2" customFormat="1" ht="13.15" customHeight="1" thickBot="1">
      <c r="A118" s="148"/>
      <c r="B118" s="149"/>
      <c r="C118" s="149" t="s">
        <v>150</v>
      </c>
      <c r="D118" s="149"/>
      <c r="E118" s="150">
        <v>198.1</v>
      </c>
      <c r="F118" s="21"/>
      <c r="G118" s="101"/>
      <c r="H118" s="20"/>
      <c r="I118" s="22"/>
    </row>
    <row r="119" spans="1:9" s="2" customFormat="1" ht="12" customHeight="1" thickBot="1">
      <c r="A119" s="160">
        <v>29</v>
      </c>
      <c r="B119" s="161" t="s">
        <v>151</v>
      </c>
      <c r="C119" s="161" t="s">
        <v>152</v>
      </c>
      <c r="D119" s="161" t="s">
        <v>47</v>
      </c>
      <c r="E119" s="162">
        <v>198.1</v>
      </c>
      <c r="F119" s="33"/>
      <c r="G119" s="100">
        <f>E119*F119</f>
        <v>0</v>
      </c>
      <c r="H119" s="32">
        <v>0</v>
      </c>
      <c r="I119" s="34">
        <v>0</v>
      </c>
    </row>
    <row r="120" spans="1:9" s="2" customFormat="1" ht="12" customHeight="1" thickBot="1">
      <c r="A120" s="163">
        <v>30</v>
      </c>
      <c r="B120" s="164" t="s">
        <v>153</v>
      </c>
      <c r="C120" s="164" t="s">
        <v>154</v>
      </c>
      <c r="D120" s="164" t="s">
        <v>80</v>
      </c>
      <c r="E120" s="165">
        <v>316.95999999999998</v>
      </c>
      <c r="F120" s="36"/>
      <c r="G120" s="100">
        <f>E120*F120</f>
        <v>0</v>
      </c>
      <c r="H120" s="35">
        <v>0</v>
      </c>
      <c r="I120" s="37">
        <v>0</v>
      </c>
    </row>
    <row r="121" spans="1:9" s="2" customFormat="1" ht="13.15" customHeight="1" thickBot="1">
      <c r="A121" s="148"/>
      <c r="B121" s="149"/>
      <c r="C121" s="149" t="s">
        <v>155</v>
      </c>
      <c r="D121" s="149"/>
      <c r="E121" s="150">
        <v>316.95999999999998</v>
      </c>
      <c r="F121" s="21"/>
      <c r="G121" s="101"/>
      <c r="H121" s="20"/>
      <c r="I121" s="22"/>
    </row>
    <row r="122" spans="1:9" s="2" customFormat="1" ht="20.45" customHeight="1" thickBot="1">
      <c r="A122" s="142"/>
      <c r="B122" s="143" t="s">
        <v>12</v>
      </c>
      <c r="C122" s="143" t="s">
        <v>29</v>
      </c>
      <c r="D122" s="143"/>
      <c r="E122" s="144"/>
      <c r="F122" s="8"/>
      <c r="G122" s="103">
        <f>SUM(G123:G191)</f>
        <v>0</v>
      </c>
      <c r="H122" s="9">
        <v>55.455675249999999</v>
      </c>
      <c r="I122" s="9">
        <v>0</v>
      </c>
    </row>
    <row r="123" spans="1:9" s="2" customFormat="1" ht="12" customHeight="1" thickBot="1">
      <c r="A123" s="145">
        <v>31</v>
      </c>
      <c r="B123" s="146" t="s">
        <v>156</v>
      </c>
      <c r="C123" s="146" t="s">
        <v>157</v>
      </c>
      <c r="D123" s="146" t="s">
        <v>83</v>
      </c>
      <c r="E123" s="147">
        <v>83</v>
      </c>
      <c r="F123" s="18"/>
      <c r="G123" s="100">
        <f>E123*F123</f>
        <v>0</v>
      </c>
      <c r="H123" s="17">
        <v>0</v>
      </c>
      <c r="I123" s="19">
        <v>0</v>
      </c>
    </row>
    <row r="124" spans="1:9" s="2" customFormat="1" ht="13.15" customHeight="1" thickBot="1">
      <c r="A124" s="148"/>
      <c r="B124" s="149"/>
      <c r="C124" s="149" t="s">
        <v>158</v>
      </c>
      <c r="D124" s="149"/>
      <c r="E124" s="150"/>
      <c r="F124" s="21"/>
      <c r="G124" s="101"/>
      <c r="H124" s="20"/>
      <c r="I124" s="22"/>
    </row>
    <row r="125" spans="1:9" s="2" customFormat="1" ht="13.15" customHeight="1" thickBot="1">
      <c r="A125" s="148"/>
      <c r="B125" s="149"/>
      <c r="C125" s="149" t="s">
        <v>159</v>
      </c>
      <c r="D125" s="149"/>
      <c r="E125" s="150">
        <v>83</v>
      </c>
      <c r="F125" s="21"/>
      <c r="G125" s="101"/>
      <c r="H125" s="20"/>
      <c r="I125" s="22"/>
    </row>
    <row r="126" spans="1:9" s="2" customFormat="1" ht="12" customHeight="1" thickBot="1">
      <c r="A126" s="145">
        <v>32</v>
      </c>
      <c r="B126" s="146" t="s">
        <v>160</v>
      </c>
      <c r="C126" s="146" t="s">
        <v>161</v>
      </c>
      <c r="D126" s="146" t="s">
        <v>83</v>
      </c>
      <c r="E126" s="147">
        <v>228.25</v>
      </c>
      <c r="F126" s="18"/>
      <c r="G126" s="100">
        <f>E126*F126</f>
        <v>0</v>
      </c>
      <c r="H126" s="17">
        <v>0</v>
      </c>
      <c r="I126" s="19">
        <v>0</v>
      </c>
    </row>
    <row r="127" spans="1:9" s="2" customFormat="1" ht="13.15" customHeight="1">
      <c r="A127" s="154"/>
      <c r="B127" s="155"/>
      <c r="C127" s="155" t="s">
        <v>162</v>
      </c>
      <c r="D127" s="155"/>
      <c r="E127" s="156"/>
      <c r="F127" s="27"/>
      <c r="G127" s="104"/>
      <c r="H127" s="26"/>
      <c r="I127" s="28"/>
    </row>
    <row r="128" spans="1:9" s="2" customFormat="1" ht="13.15" customHeight="1" thickBot="1">
      <c r="A128" s="157"/>
      <c r="B128" s="158"/>
      <c r="C128" s="158" t="s">
        <v>62</v>
      </c>
      <c r="D128" s="158"/>
      <c r="E128" s="159"/>
      <c r="F128" s="30"/>
      <c r="G128" s="105"/>
      <c r="H128" s="29"/>
      <c r="I128" s="31"/>
    </row>
    <row r="129" spans="1:9" s="2" customFormat="1" ht="13.15" customHeight="1" thickBot="1">
      <c r="A129" s="148"/>
      <c r="B129" s="149"/>
      <c r="C129" s="149" t="s">
        <v>163</v>
      </c>
      <c r="D129" s="149"/>
      <c r="E129" s="150">
        <v>68</v>
      </c>
      <c r="F129" s="21"/>
      <c r="G129" s="101"/>
      <c r="H129" s="20"/>
      <c r="I129" s="22"/>
    </row>
    <row r="130" spans="1:9" s="2" customFormat="1" ht="13.15" customHeight="1" thickBot="1">
      <c r="A130" s="148"/>
      <c r="B130" s="149"/>
      <c r="C130" s="149" t="s">
        <v>164</v>
      </c>
      <c r="D130" s="149"/>
      <c r="E130" s="150"/>
      <c r="F130" s="21"/>
      <c r="G130" s="101"/>
      <c r="H130" s="20"/>
      <c r="I130" s="22"/>
    </row>
    <row r="131" spans="1:9" s="2" customFormat="1" ht="13.15" customHeight="1" thickBot="1">
      <c r="A131" s="148"/>
      <c r="B131" s="149"/>
      <c r="C131" s="149" t="s">
        <v>165</v>
      </c>
      <c r="D131" s="149"/>
      <c r="E131" s="150">
        <v>160.25</v>
      </c>
      <c r="F131" s="21"/>
      <c r="G131" s="101"/>
      <c r="H131" s="20"/>
      <c r="I131" s="22"/>
    </row>
    <row r="132" spans="1:9" s="2" customFormat="1" ht="12" customHeight="1" thickBot="1">
      <c r="A132" s="151"/>
      <c r="B132" s="152"/>
      <c r="C132" s="152" t="s">
        <v>56</v>
      </c>
      <c r="D132" s="152"/>
      <c r="E132" s="153">
        <v>228.25</v>
      </c>
      <c r="F132" s="24"/>
      <c r="G132" s="102"/>
      <c r="H132" s="23"/>
      <c r="I132" s="25"/>
    </row>
    <row r="133" spans="1:9" s="2" customFormat="1" ht="21.6" customHeight="1" thickBot="1">
      <c r="A133" s="145">
        <v>33</v>
      </c>
      <c r="B133" s="146" t="s">
        <v>166</v>
      </c>
      <c r="C133" s="146" t="s">
        <v>167</v>
      </c>
      <c r="D133" s="146" t="s">
        <v>83</v>
      </c>
      <c r="E133" s="147">
        <v>68</v>
      </c>
      <c r="F133" s="18"/>
      <c r="G133" s="100">
        <f>E133*F133</f>
        <v>0</v>
      </c>
      <c r="H133" s="17">
        <v>0</v>
      </c>
      <c r="I133" s="19">
        <v>0</v>
      </c>
    </row>
    <row r="134" spans="1:9" s="2" customFormat="1" ht="13.15" customHeight="1">
      <c r="A134" s="154"/>
      <c r="B134" s="155"/>
      <c r="C134" s="155" t="s">
        <v>168</v>
      </c>
      <c r="D134" s="155"/>
      <c r="E134" s="156"/>
      <c r="F134" s="27"/>
      <c r="G134" s="104"/>
      <c r="H134" s="26"/>
      <c r="I134" s="28"/>
    </row>
    <row r="135" spans="1:9" s="2" customFormat="1" ht="13.15" customHeight="1" thickBot="1">
      <c r="A135" s="157"/>
      <c r="B135" s="158"/>
      <c r="C135" s="158" t="s">
        <v>62</v>
      </c>
      <c r="D135" s="158"/>
      <c r="E135" s="159"/>
      <c r="F135" s="30"/>
      <c r="G135" s="105"/>
      <c r="H135" s="29"/>
      <c r="I135" s="31"/>
    </row>
    <row r="136" spans="1:9" s="2" customFormat="1" ht="13.15" customHeight="1" thickBot="1">
      <c r="A136" s="148"/>
      <c r="B136" s="149"/>
      <c r="C136" s="149" t="s">
        <v>163</v>
      </c>
      <c r="D136" s="149"/>
      <c r="E136" s="150">
        <v>68</v>
      </c>
      <c r="F136" s="21"/>
      <c r="G136" s="101"/>
      <c r="H136" s="20"/>
      <c r="I136" s="22"/>
    </row>
    <row r="137" spans="1:9" s="2" customFormat="1" ht="12" customHeight="1" thickBot="1">
      <c r="A137" s="166">
        <v>34</v>
      </c>
      <c r="B137" s="167" t="s">
        <v>169</v>
      </c>
      <c r="C137" s="167" t="s">
        <v>170</v>
      </c>
      <c r="D137" s="167" t="s">
        <v>80</v>
      </c>
      <c r="E137" s="168">
        <v>1.36</v>
      </c>
      <c r="F137" s="39"/>
      <c r="G137" s="100">
        <f>E137*F137</f>
        <v>0</v>
      </c>
      <c r="H137" s="38">
        <v>1.36</v>
      </c>
      <c r="I137" s="40">
        <v>0</v>
      </c>
    </row>
    <row r="138" spans="1:9" s="2" customFormat="1" ht="13.15" customHeight="1" thickBot="1">
      <c r="A138" s="148"/>
      <c r="B138" s="149"/>
      <c r="C138" s="149" t="s">
        <v>171</v>
      </c>
      <c r="D138" s="149"/>
      <c r="E138" s="150">
        <v>1.36</v>
      </c>
      <c r="F138" s="21"/>
      <c r="G138" s="101"/>
      <c r="H138" s="20"/>
      <c r="I138" s="22"/>
    </row>
    <row r="139" spans="1:9" s="2" customFormat="1" ht="12" customHeight="1" thickBot="1">
      <c r="A139" s="145">
        <v>35</v>
      </c>
      <c r="B139" s="146" t="s">
        <v>172</v>
      </c>
      <c r="C139" s="146" t="s">
        <v>173</v>
      </c>
      <c r="D139" s="146" t="s">
        <v>83</v>
      </c>
      <c r="E139" s="147">
        <v>68</v>
      </c>
      <c r="F139" s="18"/>
      <c r="G139" s="100">
        <f>E139*F139</f>
        <v>0</v>
      </c>
      <c r="H139" s="17">
        <v>0</v>
      </c>
      <c r="I139" s="19">
        <v>0</v>
      </c>
    </row>
    <row r="140" spans="1:9" s="2" customFormat="1" ht="13.15" customHeight="1" thickBot="1">
      <c r="A140" s="148"/>
      <c r="B140" s="149"/>
      <c r="C140" s="149" t="s">
        <v>62</v>
      </c>
      <c r="D140" s="149"/>
      <c r="E140" s="150"/>
      <c r="F140" s="21"/>
      <c r="G140" s="101"/>
      <c r="H140" s="20"/>
      <c r="I140" s="22"/>
    </row>
    <row r="141" spans="1:9" s="2" customFormat="1" ht="13.15" customHeight="1" thickBot="1">
      <c r="A141" s="148"/>
      <c r="B141" s="149"/>
      <c r="C141" s="149">
        <v>68</v>
      </c>
      <c r="D141" s="149"/>
      <c r="E141" s="150">
        <v>68</v>
      </c>
      <c r="F141" s="21"/>
      <c r="G141" s="101"/>
      <c r="H141" s="20"/>
      <c r="I141" s="22"/>
    </row>
    <row r="142" spans="1:9" s="2" customFormat="1" ht="12" customHeight="1" thickBot="1">
      <c r="A142" s="145">
        <v>36</v>
      </c>
      <c r="B142" s="146" t="s">
        <v>174</v>
      </c>
      <c r="C142" s="146" t="s">
        <v>175</v>
      </c>
      <c r="D142" s="146" t="s">
        <v>83</v>
      </c>
      <c r="E142" s="147">
        <v>160.25</v>
      </c>
      <c r="F142" s="18"/>
      <c r="G142" s="100">
        <f>E142*F142</f>
        <v>0</v>
      </c>
      <c r="H142" s="17">
        <v>0</v>
      </c>
      <c r="I142" s="19">
        <v>0</v>
      </c>
    </row>
    <row r="143" spans="1:9" s="2" customFormat="1" ht="13.15" customHeight="1" thickBot="1">
      <c r="A143" s="148"/>
      <c r="B143" s="149"/>
      <c r="C143" s="149" t="s">
        <v>176</v>
      </c>
      <c r="D143" s="149"/>
      <c r="E143" s="150"/>
      <c r="F143" s="21"/>
      <c r="G143" s="101"/>
      <c r="H143" s="20"/>
      <c r="I143" s="22"/>
    </row>
    <row r="144" spans="1:9" s="2" customFormat="1" ht="13.15" customHeight="1" thickBot="1">
      <c r="A144" s="148"/>
      <c r="B144" s="149"/>
      <c r="C144" s="149" t="s">
        <v>165</v>
      </c>
      <c r="D144" s="149"/>
      <c r="E144" s="150">
        <v>160.25</v>
      </c>
      <c r="F144" s="21"/>
      <c r="G144" s="101"/>
      <c r="H144" s="20"/>
      <c r="I144" s="22"/>
    </row>
    <row r="145" spans="1:9" s="2" customFormat="1" ht="12" customHeight="1" thickBot="1">
      <c r="A145" s="145">
        <v>37</v>
      </c>
      <c r="B145" s="146" t="s">
        <v>177</v>
      </c>
      <c r="C145" s="146" t="s">
        <v>178</v>
      </c>
      <c r="D145" s="146" t="s">
        <v>83</v>
      </c>
      <c r="E145" s="147">
        <v>83</v>
      </c>
      <c r="F145" s="18"/>
      <c r="G145" s="100">
        <f>E145*F145</f>
        <v>0</v>
      </c>
      <c r="H145" s="17">
        <v>0</v>
      </c>
      <c r="I145" s="19">
        <v>0</v>
      </c>
    </row>
    <row r="146" spans="1:9" s="2" customFormat="1" ht="13.15" customHeight="1" thickBot="1">
      <c r="A146" s="148"/>
      <c r="B146" s="149"/>
      <c r="C146" s="149" t="s">
        <v>179</v>
      </c>
      <c r="D146" s="149"/>
      <c r="E146" s="150"/>
      <c r="F146" s="21"/>
      <c r="G146" s="101"/>
      <c r="H146" s="20"/>
      <c r="I146" s="22"/>
    </row>
    <row r="147" spans="1:9" s="2" customFormat="1" ht="13.15" customHeight="1" thickBot="1">
      <c r="A147" s="148"/>
      <c r="B147" s="149"/>
      <c r="C147" s="149" t="s">
        <v>159</v>
      </c>
      <c r="D147" s="149"/>
      <c r="E147" s="150">
        <v>83</v>
      </c>
      <c r="F147" s="21"/>
      <c r="G147" s="101"/>
      <c r="H147" s="20"/>
      <c r="I147" s="22"/>
    </row>
    <row r="148" spans="1:9" s="2" customFormat="1" ht="12" customHeight="1" thickBot="1">
      <c r="A148" s="145">
        <v>38</v>
      </c>
      <c r="B148" s="146" t="s">
        <v>180</v>
      </c>
      <c r="C148" s="146" t="s">
        <v>181</v>
      </c>
      <c r="D148" s="146" t="s">
        <v>83</v>
      </c>
      <c r="E148" s="147">
        <v>146</v>
      </c>
      <c r="F148" s="18"/>
      <c r="G148" s="100">
        <f>E148*F148</f>
        <v>0</v>
      </c>
      <c r="H148" s="17">
        <v>0</v>
      </c>
      <c r="I148" s="19">
        <v>0</v>
      </c>
    </row>
    <row r="149" spans="1:9" s="2" customFormat="1" ht="13.15" customHeight="1" thickBot="1">
      <c r="A149" s="148"/>
      <c r="B149" s="149"/>
      <c r="C149" s="149" t="s">
        <v>182</v>
      </c>
      <c r="D149" s="149"/>
      <c r="E149" s="150"/>
      <c r="F149" s="21"/>
      <c r="G149" s="21"/>
      <c r="H149" s="20"/>
      <c r="I149" s="22"/>
    </row>
    <row r="150" spans="1:9" s="2" customFormat="1" ht="13.15" customHeight="1" thickBot="1">
      <c r="A150" s="148"/>
      <c r="B150" s="149"/>
      <c r="C150" s="149" t="s">
        <v>183</v>
      </c>
      <c r="D150" s="149"/>
      <c r="E150" s="150">
        <v>146</v>
      </c>
      <c r="F150" s="21"/>
      <c r="G150" s="21"/>
      <c r="H150" s="20"/>
      <c r="I150" s="22"/>
    </row>
    <row r="151" spans="1:9" s="2" customFormat="1" ht="12" customHeight="1" thickBot="1">
      <c r="A151" s="145">
        <v>39</v>
      </c>
      <c r="B151" s="146" t="s">
        <v>184</v>
      </c>
      <c r="C151" s="146" t="s">
        <v>185</v>
      </c>
      <c r="D151" s="146" t="s">
        <v>83</v>
      </c>
      <c r="E151" s="147">
        <v>174</v>
      </c>
      <c r="F151" s="18"/>
      <c r="G151" s="100">
        <f>E151*F151</f>
        <v>0</v>
      </c>
      <c r="H151" s="17">
        <v>0</v>
      </c>
      <c r="I151" s="19">
        <v>0</v>
      </c>
    </row>
    <row r="152" spans="1:9" s="2" customFormat="1" ht="13.15" customHeight="1" thickBot="1">
      <c r="A152" s="148"/>
      <c r="B152" s="149"/>
      <c r="C152" s="149" t="s">
        <v>186</v>
      </c>
      <c r="D152" s="149"/>
      <c r="E152" s="150"/>
      <c r="F152" s="21"/>
      <c r="G152" s="101"/>
      <c r="H152" s="20"/>
      <c r="I152" s="22"/>
    </row>
    <row r="153" spans="1:9" s="2" customFormat="1" ht="13.15" customHeight="1" thickBot="1">
      <c r="A153" s="148"/>
      <c r="B153" s="149"/>
      <c r="C153" s="149" t="s">
        <v>87</v>
      </c>
      <c r="D153" s="149"/>
      <c r="E153" s="150">
        <v>174</v>
      </c>
      <c r="F153" s="21"/>
      <c r="G153" s="101"/>
      <c r="H153" s="20"/>
      <c r="I153" s="22"/>
    </row>
    <row r="154" spans="1:9" s="2" customFormat="1" ht="21.6" customHeight="1" thickBot="1">
      <c r="A154" s="145">
        <v>40</v>
      </c>
      <c r="B154" s="146" t="s">
        <v>187</v>
      </c>
      <c r="C154" s="146" t="s">
        <v>188</v>
      </c>
      <c r="D154" s="146" t="s">
        <v>83</v>
      </c>
      <c r="E154" s="147">
        <v>68</v>
      </c>
      <c r="F154" s="18"/>
      <c r="G154" s="100">
        <f>E154*F154</f>
        <v>0</v>
      </c>
      <c r="H154" s="17">
        <v>0</v>
      </c>
      <c r="I154" s="19">
        <v>0</v>
      </c>
    </row>
    <row r="155" spans="1:9" s="2" customFormat="1" ht="13.15" customHeight="1" thickBot="1">
      <c r="A155" s="148"/>
      <c r="B155" s="149"/>
      <c r="C155" s="149" t="s">
        <v>189</v>
      </c>
      <c r="D155" s="149"/>
      <c r="E155" s="150"/>
      <c r="F155" s="21"/>
      <c r="G155" s="101"/>
      <c r="H155" s="20"/>
      <c r="I155" s="22"/>
    </row>
    <row r="156" spans="1:9" s="2" customFormat="1" ht="13.15" customHeight="1" thickBot="1">
      <c r="A156" s="148"/>
      <c r="B156" s="149"/>
      <c r="C156" s="149" t="s">
        <v>163</v>
      </c>
      <c r="D156" s="149"/>
      <c r="E156" s="150">
        <v>68</v>
      </c>
      <c r="F156" s="21"/>
      <c r="G156" s="101"/>
      <c r="H156" s="20"/>
      <c r="I156" s="22"/>
    </row>
    <row r="157" spans="1:9" s="2" customFormat="1" ht="12" customHeight="1" thickBot="1">
      <c r="A157" s="145">
        <v>41</v>
      </c>
      <c r="B157" s="146" t="s">
        <v>190</v>
      </c>
      <c r="C157" s="146" t="s">
        <v>191</v>
      </c>
      <c r="D157" s="146" t="s">
        <v>83</v>
      </c>
      <c r="E157" s="147">
        <v>68</v>
      </c>
      <c r="F157" s="18"/>
      <c r="G157" s="100">
        <f>E157*F157</f>
        <v>0</v>
      </c>
      <c r="H157" s="17">
        <v>4.1480000000000003E-2</v>
      </c>
      <c r="I157" s="19">
        <v>0</v>
      </c>
    </row>
    <row r="158" spans="1:9" s="2" customFormat="1" ht="13.15" customHeight="1" thickBot="1">
      <c r="A158" s="148"/>
      <c r="B158" s="149"/>
      <c r="C158" s="149" t="s">
        <v>189</v>
      </c>
      <c r="D158" s="149"/>
      <c r="E158" s="150"/>
      <c r="F158" s="21"/>
      <c r="G158" s="101"/>
      <c r="H158" s="20"/>
      <c r="I158" s="22"/>
    </row>
    <row r="159" spans="1:9" s="2" customFormat="1" ht="13.15" customHeight="1" thickBot="1">
      <c r="A159" s="148"/>
      <c r="B159" s="149"/>
      <c r="C159" s="149" t="s">
        <v>163</v>
      </c>
      <c r="D159" s="149"/>
      <c r="E159" s="150">
        <v>68</v>
      </c>
      <c r="F159" s="21"/>
      <c r="G159" s="101"/>
      <c r="H159" s="20"/>
      <c r="I159" s="22"/>
    </row>
    <row r="160" spans="1:9" s="2" customFormat="1" ht="21.6" customHeight="1" thickBot="1">
      <c r="A160" s="160">
        <v>42</v>
      </c>
      <c r="B160" s="161" t="s">
        <v>192</v>
      </c>
      <c r="C160" s="161" t="s">
        <v>193</v>
      </c>
      <c r="D160" s="161" t="s">
        <v>83</v>
      </c>
      <c r="E160" s="162">
        <v>68</v>
      </c>
      <c r="F160" s="33"/>
      <c r="G160" s="100">
        <f>E160*F160</f>
        <v>0</v>
      </c>
      <c r="H160" s="32">
        <v>0</v>
      </c>
      <c r="I160" s="34">
        <v>0</v>
      </c>
    </row>
    <row r="161" spans="1:9" s="2" customFormat="1" ht="12" customHeight="1" thickBot="1">
      <c r="A161" s="179">
        <v>43</v>
      </c>
      <c r="B161" s="180" t="s">
        <v>190</v>
      </c>
      <c r="C161" s="180" t="s">
        <v>191</v>
      </c>
      <c r="D161" s="180" t="s">
        <v>83</v>
      </c>
      <c r="E161" s="181">
        <v>68</v>
      </c>
      <c r="F161" s="51"/>
      <c r="G161" s="100">
        <f>E161*F161</f>
        <v>0</v>
      </c>
      <c r="H161" s="50">
        <v>4.1480000000000003E-2</v>
      </c>
      <c r="I161" s="52">
        <v>0</v>
      </c>
    </row>
    <row r="162" spans="1:9" s="2" customFormat="1" ht="21.6" customHeight="1" thickBot="1">
      <c r="A162" s="163">
        <v>44</v>
      </c>
      <c r="B162" s="164" t="s">
        <v>194</v>
      </c>
      <c r="C162" s="164" t="s">
        <v>195</v>
      </c>
      <c r="D162" s="164" t="s">
        <v>83</v>
      </c>
      <c r="E162" s="165">
        <v>68</v>
      </c>
      <c r="F162" s="36"/>
      <c r="G162" s="100">
        <f>E162*F162</f>
        <v>0</v>
      </c>
      <c r="H162" s="35">
        <v>0</v>
      </c>
      <c r="I162" s="37">
        <v>0</v>
      </c>
    </row>
    <row r="163" spans="1:9" s="2" customFormat="1" ht="13.15" customHeight="1" thickBot="1">
      <c r="A163" s="148"/>
      <c r="B163" s="149"/>
      <c r="C163" s="149" t="s">
        <v>189</v>
      </c>
      <c r="D163" s="149"/>
      <c r="E163" s="150"/>
      <c r="F163" s="21"/>
      <c r="G163" s="101"/>
      <c r="H163" s="20"/>
      <c r="I163" s="22"/>
    </row>
    <row r="164" spans="1:9" s="2" customFormat="1" ht="13.15" customHeight="1" thickBot="1">
      <c r="A164" s="148"/>
      <c r="B164" s="149"/>
      <c r="C164" s="149" t="s">
        <v>163</v>
      </c>
      <c r="D164" s="149"/>
      <c r="E164" s="150">
        <v>68</v>
      </c>
      <c r="F164" s="21"/>
      <c r="G164" s="101"/>
      <c r="H164" s="20"/>
      <c r="I164" s="22"/>
    </row>
    <row r="165" spans="1:9" s="2" customFormat="1" ht="12" customHeight="1" thickBot="1">
      <c r="A165" s="145">
        <v>45</v>
      </c>
      <c r="B165" s="146" t="s">
        <v>196</v>
      </c>
      <c r="C165" s="146" t="s">
        <v>197</v>
      </c>
      <c r="D165" s="146" t="s">
        <v>83</v>
      </c>
      <c r="E165" s="147">
        <v>68</v>
      </c>
      <c r="F165" s="18"/>
      <c r="G165" s="100">
        <f>E165*F165</f>
        <v>0</v>
      </c>
      <c r="H165" s="17">
        <v>0.40867999999999999</v>
      </c>
      <c r="I165" s="19">
        <v>0</v>
      </c>
    </row>
    <row r="166" spans="1:9" s="2" customFormat="1" ht="13.15" customHeight="1" thickBot="1">
      <c r="A166" s="148"/>
      <c r="B166" s="149"/>
      <c r="C166" s="149" t="s">
        <v>189</v>
      </c>
      <c r="D166" s="149"/>
      <c r="E166" s="150"/>
      <c r="F166" s="21"/>
      <c r="G166" s="101"/>
      <c r="H166" s="20"/>
      <c r="I166" s="22"/>
    </row>
    <row r="167" spans="1:9" s="2" customFormat="1" ht="13.15" customHeight="1" thickBot="1">
      <c r="A167" s="148"/>
      <c r="B167" s="149"/>
      <c r="C167" s="149" t="s">
        <v>163</v>
      </c>
      <c r="D167" s="149"/>
      <c r="E167" s="150">
        <v>68</v>
      </c>
      <c r="F167" s="21"/>
      <c r="G167" s="101"/>
      <c r="H167" s="20"/>
      <c r="I167" s="22"/>
    </row>
    <row r="168" spans="1:9" s="2" customFormat="1" ht="21.6" customHeight="1" thickBot="1">
      <c r="A168" s="145">
        <v>46</v>
      </c>
      <c r="B168" s="146" t="s">
        <v>198</v>
      </c>
      <c r="C168" s="146" t="s">
        <v>199</v>
      </c>
      <c r="D168" s="146" t="s">
        <v>83</v>
      </c>
      <c r="E168" s="147">
        <v>83.64</v>
      </c>
      <c r="F168" s="18"/>
      <c r="G168" s="100">
        <f>E168*F168</f>
        <v>0</v>
      </c>
      <c r="H168" s="17">
        <v>7.0466699999999998</v>
      </c>
      <c r="I168" s="19">
        <v>0</v>
      </c>
    </row>
    <row r="169" spans="1:9" s="2" customFormat="1" ht="13.15" customHeight="1" thickBot="1">
      <c r="A169" s="148"/>
      <c r="B169" s="149"/>
      <c r="C169" s="149" t="s">
        <v>200</v>
      </c>
      <c r="D169" s="149"/>
      <c r="E169" s="150"/>
      <c r="F169" s="21"/>
      <c r="G169" s="101"/>
      <c r="H169" s="20"/>
      <c r="I169" s="22"/>
    </row>
    <row r="170" spans="1:9" s="2" customFormat="1" ht="13.15" customHeight="1" thickBot="1">
      <c r="A170" s="148"/>
      <c r="B170" s="149"/>
      <c r="C170" s="149" t="s">
        <v>201</v>
      </c>
      <c r="D170" s="149"/>
      <c r="E170" s="150">
        <v>83.64</v>
      </c>
      <c r="F170" s="21"/>
      <c r="G170" s="101"/>
      <c r="H170" s="20"/>
      <c r="I170" s="22"/>
    </row>
    <row r="171" spans="1:9" s="2" customFormat="1" ht="12" customHeight="1" thickBot="1">
      <c r="A171" s="166">
        <v>47</v>
      </c>
      <c r="B171" s="167" t="s">
        <v>202</v>
      </c>
      <c r="C171" s="167" t="s">
        <v>203</v>
      </c>
      <c r="D171" s="167" t="s">
        <v>83</v>
      </c>
      <c r="E171" s="168">
        <v>80.558000000000007</v>
      </c>
      <c r="F171" s="39"/>
      <c r="G171" s="100">
        <f>E171*F171</f>
        <v>0</v>
      </c>
      <c r="H171" s="38">
        <v>11.278119999999999</v>
      </c>
      <c r="I171" s="40">
        <v>0</v>
      </c>
    </row>
    <row r="172" spans="1:9" s="2" customFormat="1" ht="13.15" customHeight="1" thickBot="1">
      <c r="A172" s="148"/>
      <c r="B172" s="149"/>
      <c r="C172" s="149" t="s">
        <v>200</v>
      </c>
      <c r="D172" s="149"/>
      <c r="E172" s="150"/>
      <c r="F172" s="21"/>
      <c r="G172" s="101"/>
      <c r="H172" s="20"/>
      <c r="I172" s="22"/>
    </row>
    <row r="173" spans="1:9" s="2" customFormat="1" ht="13.15" customHeight="1" thickBot="1">
      <c r="A173" s="148"/>
      <c r="B173" s="149"/>
      <c r="C173" s="149" t="s">
        <v>204</v>
      </c>
      <c r="D173" s="149"/>
      <c r="E173" s="150">
        <v>80.558000000000007</v>
      </c>
      <c r="F173" s="21"/>
      <c r="G173" s="101"/>
      <c r="H173" s="20"/>
      <c r="I173" s="22"/>
    </row>
    <row r="174" spans="1:9" s="2" customFormat="1" ht="12" customHeight="1" thickBot="1">
      <c r="A174" s="166">
        <v>48</v>
      </c>
      <c r="B174" s="167" t="s">
        <v>205</v>
      </c>
      <c r="C174" s="167" t="s">
        <v>206</v>
      </c>
      <c r="D174" s="167" t="s">
        <v>83</v>
      </c>
      <c r="E174" s="168">
        <v>3.919</v>
      </c>
      <c r="F174" s="39"/>
      <c r="G174" s="100">
        <f>E174*F174</f>
        <v>0</v>
      </c>
      <c r="H174" s="38">
        <v>0.57217399999999996</v>
      </c>
      <c r="I174" s="40">
        <v>0</v>
      </c>
    </row>
    <row r="175" spans="1:9" s="2" customFormat="1" ht="12" customHeight="1" thickBot="1">
      <c r="A175" s="151"/>
      <c r="B175" s="152"/>
      <c r="C175" s="152" t="s">
        <v>207</v>
      </c>
      <c r="D175" s="152"/>
      <c r="E175" s="153">
        <v>3.919</v>
      </c>
      <c r="F175" s="24"/>
      <c r="G175" s="102"/>
      <c r="H175" s="23"/>
      <c r="I175" s="25"/>
    </row>
    <row r="176" spans="1:9" s="2" customFormat="1" ht="21.6" customHeight="1" thickBot="1">
      <c r="A176" s="145">
        <v>49</v>
      </c>
      <c r="B176" s="146" t="s">
        <v>208</v>
      </c>
      <c r="C176" s="146" t="s">
        <v>209</v>
      </c>
      <c r="D176" s="146" t="s">
        <v>83</v>
      </c>
      <c r="E176" s="147">
        <v>17.324999999999999</v>
      </c>
      <c r="F176" s="18"/>
      <c r="G176" s="100">
        <f>E176*F176</f>
        <v>0</v>
      </c>
      <c r="H176" s="17">
        <v>1.4838862500000001</v>
      </c>
      <c r="I176" s="19">
        <v>0</v>
      </c>
    </row>
    <row r="177" spans="1:9" s="2" customFormat="1" ht="13.15" customHeight="1" thickBot="1">
      <c r="A177" s="148"/>
      <c r="B177" s="149"/>
      <c r="C177" s="149" t="s">
        <v>210</v>
      </c>
      <c r="D177" s="149"/>
      <c r="E177" s="150"/>
      <c r="F177" s="21"/>
      <c r="G177" s="101"/>
      <c r="H177" s="20"/>
      <c r="I177" s="22"/>
    </row>
    <row r="178" spans="1:9" s="2" customFormat="1" ht="13.15" customHeight="1" thickBot="1">
      <c r="A178" s="148"/>
      <c r="B178" s="149"/>
      <c r="C178" s="149" t="s">
        <v>211</v>
      </c>
      <c r="D178" s="149"/>
      <c r="E178" s="150">
        <v>17.324999999999999</v>
      </c>
      <c r="F178" s="21"/>
      <c r="G178" s="101"/>
      <c r="H178" s="20"/>
      <c r="I178" s="22"/>
    </row>
    <row r="179" spans="1:9" s="2" customFormat="1" ht="12" customHeight="1" thickBot="1">
      <c r="A179" s="166">
        <v>50</v>
      </c>
      <c r="B179" s="167" t="s">
        <v>212</v>
      </c>
      <c r="C179" s="178" t="s">
        <v>315</v>
      </c>
      <c r="D179" s="167" t="s">
        <v>83</v>
      </c>
      <c r="E179" s="168">
        <v>17.498000000000001</v>
      </c>
      <c r="F179" s="39"/>
      <c r="G179" s="100">
        <f>E179*F179</f>
        <v>0</v>
      </c>
      <c r="H179" s="38">
        <v>3.1496400000000002</v>
      </c>
      <c r="I179" s="40">
        <v>0</v>
      </c>
    </row>
    <row r="180" spans="1:9" s="2" customFormat="1" ht="12" customHeight="1" thickBot="1">
      <c r="A180" s="151"/>
      <c r="B180" s="152"/>
      <c r="C180" s="152" t="s">
        <v>213</v>
      </c>
      <c r="D180" s="152"/>
      <c r="E180" s="153">
        <v>17.498000000000001</v>
      </c>
      <c r="F180" s="24"/>
      <c r="G180" s="102"/>
      <c r="H180" s="23"/>
      <c r="I180" s="25"/>
    </row>
    <row r="181" spans="1:9" s="2" customFormat="1" ht="21.6" customHeight="1" thickBot="1">
      <c r="A181" s="145">
        <v>51</v>
      </c>
      <c r="B181" s="146" t="s">
        <v>214</v>
      </c>
      <c r="C181" s="146" t="s">
        <v>215</v>
      </c>
      <c r="D181" s="146" t="s">
        <v>83</v>
      </c>
      <c r="E181" s="147">
        <v>100.965</v>
      </c>
      <c r="F181" s="18"/>
      <c r="G181" s="100">
        <f>E181*F181</f>
        <v>0</v>
      </c>
      <c r="H181" s="17">
        <v>0</v>
      </c>
      <c r="I181" s="19">
        <v>0</v>
      </c>
    </row>
    <row r="182" spans="1:9" s="2" customFormat="1" ht="13.15" customHeight="1" thickBot="1">
      <c r="A182" s="148"/>
      <c r="B182" s="149"/>
      <c r="C182" s="149" t="s">
        <v>200</v>
      </c>
      <c r="D182" s="149"/>
      <c r="E182" s="150"/>
      <c r="F182" s="21"/>
      <c r="G182" s="21"/>
      <c r="H182" s="20"/>
      <c r="I182" s="22"/>
    </row>
    <row r="183" spans="1:9" s="2" customFormat="1" ht="13.15" customHeight="1" thickBot="1">
      <c r="A183" s="148"/>
      <c r="B183" s="149"/>
      <c r="C183" s="149" t="s">
        <v>216</v>
      </c>
      <c r="D183" s="149"/>
      <c r="E183" s="150">
        <v>83.64</v>
      </c>
      <c r="F183" s="21"/>
      <c r="G183" s="21"/>
      <c r="H183" s="20"/>
      <c r="I183" s="22"/>
    </row>
    <row r="184" spans="1:9" s="2" customFormat="1" ht="13.15" customHeight="1" thickBot="1">
      <c r="A184" s="148"/>
      <c r="B184" s="149"/>
      <c r="C184" s="149" t="s">
        <v>210</v>
      </c>
      <c r="D184" s="149"/>
      <c r="E184" s="150"/>
      <c r="F184" s="21"/>
      <c r="G184" s="21"/>
      <c r="H184" s="20"/>
      <c r="I184" s="22"/>
    </row>
    <row r="185" spans="1:9" s="2" customFormat="1" ht="13.15" customHeight="1" thickBot="1">
      <c r="A185" s="148"/>
      <c r="B185" s="149"/>
      <c r="C185" s="149" t="s">
        <v>211</v>
      </c>
      <c r="D185" s="149"/>
      <c r="E185" s="150">
        <v>17.324999999999999</v>
      </c>
      <c r="F185" s="21"/>
      <c r="G185" s="21"/>
      <c r="H185" s="20"/>
      <c r="I185" s="22"/>
    </row>
    <row r="186" spans="1:9" s="2" customFormat="1" ht="12" customHeight="1" thickBot="1">
      <c r="A186" s="151"/>
      <c r="B186" s="152"/>
      <c r="C186" s="152" t="s">
        <v>56</v>
      </c>
      <c r="D186" s="152"/>
      <c r="E186" s="153">
        <v>100.965</v>
      </c>
      <c r="F186" s="24"/>
      <c r="G186" s="24"/>
      <c r="H186" s="23"/>
      <c r="I186" s="25"/>
    </row>
    <row r="187" spans="1:9" s="2" customFormat="1" ht="21.6" customHeight="1" thickBot="1">
      <c r="A187" s="145">
        <v>52</v>
      </c>
      <c r="B187" s="146" t="s">
        <v>217</v>
      </c>
      <c r="C187" s="146" t="s">
        <v>218</v>
      </c>
      <c r="D187" s="146" t="s">
        <v>83</v>
      </c>
      <c r="E187" s="147">
        <v>126.9</v>
      </c>
      <c r="F187" s="18"/>
      <c r="G187" s="100">
        <f>E187*F187</f>
        <v>0</v>
      </c>
      <c r="H187" s="17">
        <v>12.436199999999999</v>
      </c>
      <c r="I187" s="19">
        <v>0</v>
      </c>
    </row>
    <row r="188" spans="1:9" s="2" customFormat="1" ht="13.15" customHeight="1" thickBot="1">
      <c r="A188" s="148"/>
      <c r="B188" s="149"/>
      <c r="C188" s="149" t="s">
        <v>219</v>
      </c>
      <c r="D188" s="149"/>
      <c r="E188" s="150"/>
      <c r="F188" s="21"/>
      <c r="G188" s="101"/>
      <c r="H188" s="20"/>
      <c r="I188" s="22"/>
    </row>
    <row r="189" spans="1:9" s="2" customFormat="1" ht="13.15" customHeight="1" thickBot="1">
      <c r="A189" s="148"/>
      <c r="B189" s="149"/>
      <c r="C189" s="149" t="s">
        <v>220</v>
      </c>
      <c r="D189" s="149"/>
      <c r="E189" s="150">
        <v>126.9</v>
      </c>
      <c r="F189" s="21"/>
      <c r="G189" s="101"/>
      <c r="H189" s="20"/>
      <c r="I189" s="22"/>
    </row>
    <row r="190" spans="1:9" s="2" customFormat="1" ht="12" customHeight="1" thickBot="1">
      <c r="A190" s="166">
        <v>53</v>
      </c>
      <c r="B190" s="167" t="s">
        <v>221</v>
      </c>
      <c r="C190" s="167" t="s">
        <v>222</v>
      </c>
      <c r="D190" s="167" t="s">
        <v>100</v>
      </c>
      <c r="E190" s="168">
        <v>534.46500000000003</v>
      </c>
      <c r="F190" s="39"/>
      <c r="G190" s="100">
        <f>E190*F190</f>
        <v>0</v>
      </c>
      <c r="H190" s="38">
        <v>17.637345</v>
      </c>
      <c r="I190" s="40">
        <v>0</v>
      </c>
    </row>
    <row r="191" spans="1:9" s="2" customFormat="1" ht="13.15" customHeight="1" thickBot="1">
      <c r="A191" s="148"/>
      <c r="B191" s="149"/>
      <c r="C191" s="149" t="s">
        <v>219</v>
      </c>
      <c r="D191" s="149"/>
      <c r="E191" s="150"/>
      <c r="F191" s="21"/>
      <c r="G191" s="101"/>
      <c r="H191" s="20"/>
      <c r="I191" s="22"/>
    </row>
    <row r="192" spans="1:9" s="2" customFormat="1" ht="13.15" customHeight="1" thickBot="1">
      <c r="A192" s="148"/>
      <c r="B192" s="149"/>
      <c r="C192" s="149" t="s">
        <v>223</v>
      </c>
      <c r="D192" s="149"/>
      <c r="E192" s="150">
        <v>534.46500000000003</v>
      </c>
      <c r="F192" s="21"/>
      <c r="G192" s="101"/>
      <c r="H192" s="20"/>
      <c r="I192" s="22"/>
    </row>
    <row r="193" spans="1:9" s="2" customFormat="1" ht="20.45" customHeight="1">
      <c r="A193" s="142"/>
      <c r="B193" s="143" t="s">
        <v>9</v>
      </c>
      <c r="C193" s="143" t="s">
        <v>30</v>
      </c>
      <c r="D193" s="143"/>
      <c r="E193" s="144"/>
      <c r="F193" s="8"/>
      <c r="G193" s="103">
        <f>G194+G221+G229</f>
        <v>0</v>
      </c>
      <c r="H193" s="9">
        <v>32.772735300000001</v>
      </c>
      <c r="I193" s="9">
        <v>34.655000000000001</v>
      </c>
    </row>
    <row r="194" spans="1:9" s="2" customFormat="1" ht="13.15" customHeight="1" thickBot="1">
      <c r="A194" s="142"/>
      <c r="B194" s="143" t="s">
        <v>31</v>
      </c>
      <c r="C194" s="143" t="s">
        <v>307</v>
      </c>
      <c r="D194" s="143"/>
      <c r="E194" s="144"/>
      <c r="F194" s="8"/>
      <c r="G194" s="103">
        <f>SUM(G195:G220)</f>
        <v>0</v>
      </c>
      <c r="H194" s="9">
        <v>32.772735300000001</v>
      </c>
      <c r="I194" s="9">
        <v>0</v>
      </c>
    </row>
    <row r="195" spans="1:9" s="2" customFormat="1" ht="21.6" customHeight="1" thickBot="1">
      <c r="A195" s="145">
        <v>54</v>
      </c>
      <c r="B195" s="146" t="s">
        <v>224</v>
      </c>
      <c r="C195" s="146" t="s">
        <v>225</v>
      </c>
      <c r="D195" s="146" t="s">
        <v>139</v>
      </c>
      <c r="E195" s="147">
        <v>33</v>
      </c>
      <c r="F195" s="18"/>
      <c r="G195" s="100">
        <f>E195*F195</f>
        <v>0</v>
      </c>
      <c r="H195" s="17">
        <v>5.1281999999999996</v>
      </c>
      <c r="I195" s="19">
        <v>0</v>
      </c>
    </row>
    <row r="196" spans="1:9" s="2" customFormat="1" ht="13.15" customHeight="1" thickBot="1">
      <c r="A196" s="148"/>
      <c r="B196" s="149"/>
      <c r="C196" s="149" t="s">
        <v>226</v>
      </c>
      <c r="D196" s="149"/>
      <c r="E196" s="150"/>
      <c r="F196" s="21"/>
      <c r="G196" s="101"/>
      <c r="H196" s="20"/>
      <c r="I196" s="22"/>
    </row>
    <row r="197" spans="1:9" s="2" customFormat="1" ht="13.15" customHeight="1" thickBot="1">
      <c r="A197" s="148"/>
      <c r="B197" s="149"/>
      <c r="C197" s="149" t="s">
        <v>227</v>
      </c>
      <c r="D197" s="149"/>
      <c r="E197" s="150">
        <v>33</v>
      </c>
      <c r="F197" s="21"/>
      <c r="G197" s="101"/>
      <c r="H197" s="20"/>
      <c r="I197" s="22"/>
    </row>
    <row r="198" spans="1:9" s="2" customFormat="1" ht="12" customHeight="1" thickBot="1">
      <c r="A198" s="166">
        <v>55</v>
      </c>
      <c r="B198" s="167" t="s">
        <v>228</v>
      </c>
      <c r="C198" s="167" t="s">
        <v>229</v>
      </c>
      <c r="D198" s="167" t="s">
        <v>100</v>
      </c>
      <c r="E198" s="168">
        <v>66.66</v>
      </c>
      <c r="F198" s="39"/>
      <c r="G198" s="100">
        <f>E198*F198</f>
        <v>0</v>
      </c>
      <c r="H198" s="38">
        <v>2.7397260000000001</v>
      </c>
      <c r="I198" s="40">
        <v>0</v>
      </c>
    </row>
    <row r="199" spans="1:9" s="2" customFormat="1" ht="13.15" customHeight="1" thickBot="1">
      <c r="A199" s="148"/>
      <c r="B199" s="149"/>
      <c r="C199" s="149" t="s">
        <v>226</v>
      </c>
      <c r="D199" s="149"/>
      <c r="E199" s="150"/>
      <c r="F199" s="21"/>
      <c r="G199" s="101"/>
      <c r="H199" s="20"/>
      <c r="I199" s="22"/>
    </row>
    <row r="200" spans="1:9" s="2" customFormat="1" ht="13.15" customHeight="1" thickBot="1">
      <c r="A200" s="148"/>
      <c r="B200" s="149"/>
      <c r="C200" s="149" t="s">
        <v>230</v>
      </c>
      <c r="D200" s="149"/>
      <c r="E200" s="150">
        <v>66.66</v>
      </c>
      <c r="F200" s="21"/>
      <c r="G200" s="101"/>
      <c r="H200" s="20"/>
      <c r="I200" s="22"/>
    </row>
    <row r="201" spans="1:9" s="2" customFormat="1" ht="21.6" customHeight="1" thickBot="1">
      <c r="A201" s="145">
        <v>56</v>
      </c>
      <c r="B201" s="146" t="s">
        <v>231</v>
      </c>
      <c r="C201" s="146" t="s">
        <v>232</v>
      </c>
      <c r="D201" s="146" t="s">
        <v>139</v>
      </c>
      <c r="E201" s="147">
        <v>75.099999999999994</v>
      </c>
      <c r="F201" s="18"/>
      <c r="G201" s="100">
        <f>E201*F201</f>
        <v>0</v>
      </c>
      <c r="H201" s="17">
        <v>9.7254500000000004</v>
      </c>
      <c r="I201" s="19">
        <v>0</v>
      </c>
    </row>
    <row r="202" spans="1:9" s="2" customFormat="1" ht="13.15" customHeight="1" thickBot="1">
      <c r="A202" s="148"/>
      <c r="B202" s="149"/>
      <c r="C202" s="149" t="s">
        <v>233</v>
      </c>
      <c r="D202" s="149"/>
      <c r="E202" s="150"/>
      <c r="F202" s="21"/>
      <c r="G202" s="101"/>
      <c r="H202" s="20"/>
      <c r="I202" s="22"/>
    </row>
    <row r="203" spans="1:9" s="2" customFormat="1" ht="13.15" customHeight="1" thickBot="1">
      <c r="A203" s="148"/>
      <c r="B203" s="149"/>
      <c r="C203" s="149" t="s">
        <v>234</v>
      </c>
      <c r="D203" s="149"/>
      <c r="E203" s="150">
        <v>75.099999999999994</v>
      </c>
      <c r="F203" s="21"/>
      <c r="G203" s="101"/>
      <c r="H203" s="20"/>
      <c r="I203" s="22"/>
    </row>
    <row r="204" spans="1:9" s="2" customFormat="1" ht="12" customHeight="1" thickBot="1">
      <c r="A204" s="166">
        <v>57</v>
      </c>
      <c r="B204" s="167" t="s">
        <v>235</v>
      </c>
      <c r="C204" s="167" t="s">
        <v>236</v>
      </c>
      <c r="D204" s="167" t="s">
        <v>100</v>
      </c>
      <c r="E204" s="168">
        <v>28.381</v>
      </c>
      <c r="F204" s="39"/>
      <c r="G204" s="100">
        <f>E204*F204</f>
        <v>0</v>
      </c>
      <c r="H204" s="38">
        <v>1.305526</v>
      </c>
      <c r="I204" s="40">
        <v>0</v>
      </c>
    </row>
    <row r="205" spans="1:9" s="2" customFormat="1" ht="13.15" customHeight="1" thickBot="1">
      <c r="A205" s="148"/>
      <c r="B205" s="149"/>
      <c r="C205" s="182" t="s">
        <v>316</v>
      </c>
      <c r="D205" s="149"/>
      <c r="E205" s="150"/>
      <c r="F205" s="21"/>
      <c r="G205" s="101"/>
      <c r="H205" s="20"/>
      <c r="I205" s="22"/>
    </row>
    <row r="206" spans="1:9" s="2" customFormat="1" ht="13.15" customHeight="1" thickBot="1">
      <c r="A206" s="148"/>
      <c r="B206" s="149"/>
      <c r="C206" s="149" t="s">
        <v>237</v>
      </c>
      <c r="D206" s="149"/>
      <c r="E206" s="150">
        <v>28.381</v>
      </c>
      <c r="F206" s="21"/>
      <c r="G206" s="101"/>
      <c r="H206" s="20"/>
      <c r="I206" s="22"/>
    </row>
    <row r="207" spans="1:9" s="2" customFormat="1" ht="21.6" customHeight="1" thickBot="1">
      <c r="A207" s="145">
        <v>58</v>
      </c>
      <c r="B207" s="146" t="s">
        <v>238</v>
      </c>
      <c r="C207" s="146" t="s">
        <v>239</v>
      </c>
      <c r="D207" s="146" t="s">
        <v>139</v>
      </c>
      <c r="E207" s="147">
        <v>105.45399999999999</v>
      </c>
      <c r="F207" s="18"/>
      <c r="G207" s="100">
        <f>E207*F207</f>
        <v>0</v>
      </c>
      <c r="H207" s="17">
        <v>10.6455813</v>
      </c>
      <c r="I207" s="19">
        <v>0</v>
      </c>
    </row>
    <row r="208" spans="1:9" s="2" customFormat="1" ht="13.15" customHeight="1" thickBot="1">
      <c r="A208" s="148"/>
      <c r="B208" s="149"/>
      <c r="C208" s="149" t="s">
        <v>240</v>
      </c>
      <c r="D208" s="149"/>
      <c r="E208" s="150"/>
      <c r="F208" s="21"/>
      <c r="G208" s="101"/>
      <c r="H208" s="20"/>
      <c r="I208" s="22"/>
    </row>
    <row r="209" spans="1:9" s="2" customFormat="1" ht="13.15" customHeight="1" thickBot="1">
      <c r="A209" s="148"/>
      <c r="B209" s="149"/>
      <c r="C209" s="149" t="s">
        <v>241</v>
      </c>
      <c r="D209" s="149"/>
      <c r="E209" s="150">
        <v>105.45399999999999</v>
      </c>
      <c r="F209" s="21"/>
      <c r="G209" s="101"/>
      <c r="H209" s="20"/>
      <c r="I209" s="22"/>
    </row>
    <row r="210" spans="1:9" s="2" customFormat="1" ht="12" customHeight="1" thickBot="1">
      <c r="A210" s="166">
        <v>59</v>
      </c>
      <c r="B210" s="167" t="s">
        <v>242</v>
      </c>
      <c r="C210" s="167" t="s">
        <v>243</v>
      </c>
      <c r="D210" s="167" t="s">
        <v>100</v>
      </c>
      <c r="E210" s="168">
        <v>106.509</v>
      </c>
      <c r="F210" s="39"/>
      <c r="G210" s="100">
        <f>E210*F210</f>
        <v>0</v>
      </c>
      <c r="H210" s="38">
        <v>2.9822519999999999</v>
      </c>
      <c r="I210" s="40">
        <v>0</v>
      </c>
    </row>
    <row r="211" spans="1:9" s="2" customFormat="1" ht="12" customHeight="1" thickBot="1">
      <c r="A211" s="151"/>
      <c r="B211" s="152"/>
      <c r="C211" s="152" t="s">
        <v>244</v>
      </c>
      <c r="D211" s="152"/>
      <c r="E211" s="153">
        <v>106.509</v>
      </c>
      <c r="F211" s="24"/>
      <c r="G211" s="102"/>
      <c r="H211" s="23"/>
      <c r="I211" s="25"/>
    </row>
    <row r="212" spans="1:9" s="2" customFormat="1" ht="21.6" customHeight="1" thickBot="1">
      <c r="A212" s="145">
        <v>60</v>
      </c>
      <c r="B212" s="146" t="s">
        <v>245</v>
      </c>
      <c r="C212" s="146" t="s">
        <v>246</v>
      </c>
      <c r="D212" s="146" t="s">
        <v>100</v>
      </c>
      <c r="E212" s="147">
        <v>3</v>
      </c>
      <c r="F212" s="18"/>
      <c r="G212" s="100">
        <f t="shared" ref="G212:G218" si="0">E212*F212</f>
        <v>0</v>
      </c>
      <c r="H212" s="17">
        <v>2.0999999999999999E-3</v>
      </c>
      <c r="I212" s="19">
        <v>0</v>
      </c>
    </row>
    <row r="213" spans="1:9" s="2" customFormat="1" ht="12" customHeight="1" thickBot="1">
      <c r="A213" s="166">
        <v>61</v>
      </c>
      <c r="B213" s="167" t="s">
        <v>247</v>
      </c>
      <c r="C213" s="167" t="s">
        <v>248</v>
      </c>
      <c r="D213" s="167" t="s">
        <v>100</v>
      </c>
      <c r="E213" s="168">
        <v>3</v>
      </c>
      <c r="F213" s="39"/>
      <c r="G213" s="100">
        <f t="shared" si="0"/>
        <v>0</v>
      </c>
      <c r="H213" s="38">
        <v>1.2E-2</v>
      </c>
      <c r="I213" s="40">
        <v>0</v>
      </c>
    </row>
    <row r="214" spans="1:9" s="2" customFormat="1" ht="21.6" customHeight="1" thickBot="1">
      <c r="A214" s="145">
        <v>62</v>
      </c>
      <c r="B214" s="146" t="s">
        <v>249</v>
      </c>
      <c r="C214" s="146" t="s">
        <v>250</v>
      </c>
      <c r="D214" s="146" t="s">
        <v>100</v>
      </c>
      <c r="E214" s="147">
        <v>2</v>
      </c>
      <c r="F214" s="18"/>
      <c r="G214" s="100">
        <f t="shared" si="0"/>
        <v>0</v>
      </c>
      <c r="H214" s="17">
        <v>0.2248</v>
      </c>
      <c r="I214" s="19">
        <v>0</v>
      </c>
    </row>
    <row r="215" spans="1:9" s="2" customFormat="1" ht="12" customHeight="1" thickBot="1">
      <c r="A215" s="166">
        <v>63</v>
      </c>
      <c r="B215" s="167" t="s">
        <v>251</v>
      </c>
      <c r="C215" s="167" t="s">
        <v>252</v>
      </c>
      <c r="D215" s="167" t="s">
        <v>100</v>
      </c>
      <c r="E215" s="168">
        <v>2</v>
      </c>
      <c r="F215" s="39"/>
      <c r="G215" s="100">
        <f t="shared" si="0"/>
        <v>0</v>
      </c>
      <c r="H215" s="38">
        <v>2.8999999999999998E-3</v>
      </c>
      <c r="I215" s="40">
        <v>0</v>
      </c>
    </row>
    <row r="216" spans="1:9" s="2" customFormat="1" ht="21.6" customHeight="1" thickBot="1">
      <c r="A216" s="145">
        <v>64</v>
      </c>
      <c r="B216" s="146" t="s">
        <v>253</v>
      </c>
      <c r="C216" s="146" t="s">
        <v>254</v>
      </c>
      <c r="D216" s="146" t="s">
        <v>100</v>
      </c>
      <c r="E216" s="147">
        <v>2</v>
      </c>
      <c r="F216" s="18"/>
      <c r="G216" s="100">
        <f t="shared" si="0"/>
        <v>0</v>
      </c>
      <c r="H216" s="17">
        <v>0</v>
      </c>
      <c r="I216" s="19">
        <v>0</v>
      </c>
    </row>
    <row r="217" spans="1:9" s="2" customFormat="1" ht="21.6" customHeight="1" thickBot="1">
      <c r="A217" s="166">
        <v>65</v>
      </c>
      <c r="B217" s="167" t="s">
        <v>255</v>
      </c>
      <c r="C217" s="167" t="s">
        <v>256</v>
      </c>
      <c r="D217" s="167" t="s">
        <v>100</v>
      </c>
      <c r="E217" s="168">
        <v>2</v>
      </c>
      <c r="F217" s="39"/>
      <c r="G217" s="100">
        <f t="shared" si="0"/>
        <v>0</v>
      </c>
      <c r="H217" s="38">
        <v>4.1999999999999997E-3</v>
      </c>
      <c r="I217" s="40">
        <v>0</v>
      </c>
    </row>
    <row r="218" spans="1:9" s="2" customFormat="1" ht="12" customHeight="1" thickBot="1">
      <c r="A218" s="145">
        <v>66</v>
      </c>
      <c r="B218" s="146" t="s">
        <v>257</v>
      </c>
      <c r="C218" s="146" t="s">
        <v>258</v>
      </c>
      <c r="D218" s="146" t="s">
        <v>139</v>
      </c>
      <c r="E218" s="147">
        <v>19</v>
      </c>
      <c r="F218" s="18"/>
      <c r="G218" s="100">
        <f t="shared" si="0"/>
        <v>0</v>
      </c>
      <c r="H218" s="17">
        <v>0</v>
      </c>
      <c r="I218" s="19">
        <v>0</v>
      </c>
    </row>
    <row r="219" spans="1:9" s="2" customFormat="1" ht="13.15" customHeight="1" thickBot="1">
      <c r="A219" s="148"/>
      <c r="B219" s="149"/>
      <c r="C219" s="149" t="s">
        <v>259</v>
      </c>
      <c r="D219" s="149"/>
      <c r="E219" s="150"/>
      <c r="F219" s="21"/>
      <c r="G219" s="101"/>
      <c r="H219" s="20"/>
      <c r="I219" s="22"/>
    </row>
    <row r="220" spans="1:9" s="2" customFormat="1" ht="13.15" customHeight="1" thickBot="1">
      <c r="A220" s="148"/>
      <c r="B220" s="149"/>
      <c r="C220" s="149" t="s">
        <v>260</v>
      </c>
      <c r="D220" s="149"/>
      <c r="E220" s="150">
        <v>19</v>
      </c>
      <c r="F220" s="21"/>
      <c r="G220" s="101"/>
      <c r="H220" s="20"/>
      <c r="I220" s="22"/>
    </row>
    <row r="221" spans="1:9" s="2" customFormat="1" ht="13.15" customHeight="1" thickBot="1">
      <c r="A221" s="142"/>
      <c r="B221" s="143" t="s">
        <v>32</v>
      </c>
      <c r="C221" s="143" t="s">
        <v>33</v>
      </c>
      <c r="D221" s="143"/>
      <c r="E221" s="144"/>
      <c r="F221" s="8"/>
      <c r="G221" s="103">
        <f>SUM(G222:G228)</f>
        <v>0</v>
      </c>
      <c r="H221" s="9">
        <v>0</v>
      </c>
      <c r="I221" s="9">
        <v>34.655000000000001</v>
      </c>
    </row>
    <row r="222" spans="1:9" s="2" customFormat="1" ht="21.6" customHeight="1" thickBot="1">
      <c r="A222" s="145">
        <v>67</v>
      </c>
      <c r="B222" s="146" t="s">
        <v>261</v>
      </c>
      <c r="C222" s="146" t="s">
        <v>262</v>
      </c>
      <c r="D222" s="146" t="s">
        <v>83</v>
      </c>
      <c r="E222" s="147">
        <v>174</v>
      </c>
      <c r="F222" s="18"/>
      <c r="G222" s="100">
        <f>E222*F222</f>
        <v>0</v>
      </c>
      <c r="H222" s="17">
        <v>0</v>
      </c>
      <c r="I222" s="19">
        <v>27.84</v>
      </c>
    </row>
    <row r="223" spans="1:9" s="2" customFormat="1" ht="13.15" customHeight="1" thickBot="1">
      <c r="A223" s="148"/>
      <c r="B223" s="149"/>
      <c r="C223" s="149" t="s">
        <v>263</v>
      </c>
      <c r="D223" s="149"/>
      <c r="E223" s="150"/>
      <c r="F223" s="21"/>
      <c r="G223" s="101"/>
      <c r="H223" s="20"/>
      <c r="I223" s="22"/>
    </row>
    <row r="224" spans="1:9" s="2" customFormat="1" ht="13.15" customHeight="1" thickBot="1">
      <c r="A224" s="148"/>
      <c r="B224" s="149"/>
      <c r="C224" s="149" t="s">
        <v>87</v>
      </c>
      <c r="D224" s="149"/>
      <c r="E224" s="150">
        <v>174</v>
      </c>
      <c r="F224" s="21"/>
      <c r="G224" s="101"/>
      <c r="H224" s="20"/>
      <c r="I224" s="22"/>
    </row>
    <row r="225" spans="1:9" s="2" customFormat="1" ht="12" customHeight="1" thickBot="1">
      <c r="A225" s="145">
        <v>68</v>
      </c>
      <c r="B225" s="146" t="s">
        <v>264</v>
      </c>
      <c r="C225" s="146" t="s">
        <v>265</v>
      </c>
      <c r="D225" s="146" t="s">
        <v>139</v>
      </c>
      <c r="E225" s="147">
        <v>47</v>
      </c>
      <c r="F225" s="18"/>
      <c r="G225" s="100">
        <f>E225*F225</f>
        <v>0</v>
      </c>
      <c r="H225" s="17">
        <v>0</v>
      </c>
      <c r="I225" s="19">
        <v>6.8150000000000004</v>
      </c>
    </row>
    <row r="226" spans="1:9" s="2" customFormat="1" ht="13.15" customHeight="1" thickBot="1">
      <c r="A226" s="148"/>
      <c r="B226" s="149"/>
      <c r="C226" s="149" t="s">
        <v>240</v>
      </c>
      <c r="D226" s="149"/>
      <c r="E226" s="150"/>
      <c r="F226" s="21"/>
      <c r="G226" s="101"/>
      <c r="H226" s="20"/>
      <c r="I226" s="22"/>
    </row>
    <row r="227" spans="1:9" s="2" customFormat="1" ht="13.15" customHeight="1" thickBot="1">
      <c r="A227" s="148"/>
      <c r="B227" s="149"/>
      <c r="C227" s="149" t="s">
        <v>266</v>
      </c>
      <c r="D227" s="149"/>
      <c r="E227" s="150">
        <v>47</v>
      </c>
      <c r="F227" s="21"/>
      <c r="G227" s="101"/>
      <c r="H227" s="20"/>
      <c r="I227" s="22"/>
    </row>
    <row r="228" spans="1:9" s="2" customFormat="1" ht="12" customHeight="1" thickBot="1">
      <c r="A228" s="145">
        <v>69</v>
      </c>
      <c r="B228" s="146" t="s">
        <v>267</v>
      </c>
      <c r="C228" s="146" t="s">
        <v>268</v>
      </c>
      <c r="D228" s="146" t="s">
        <v>139</v>
      </c>
      <c r="E228" s="147">
        <v>47</v>
      </c>
      <c r="F228" s="18"/>
      <c r="G228" s="100">
        <f>E228*F228</f>
        <v>0</v>
      </c>
      <c r="H228" s="17">
        <v>0</v>
      </c>
      <c r="I228" s="19">
        <v>0</v>
      </c>
    </row>
    <row r="229" spans="1:9" s="2" customFormat="1" ht="13.15" customHeight="1" thickBot="1">
      <c r="A229" s="142"/>
      <c r="B229" s="143" t="s">
        <v>34</v>
      </c>
      <c r="C229" s="143" t="s">
        <v>35</v>
      </c>
      <c r="D229" s="143"/>
      <c r="E229" s="144"/>
      <c r="F229" s="8"/>
      <c r="G229" s="103">
        <f>G230</f>
        <v>0</v>
      </c>
      <c r="H229" s="9">
        <v>0</v>
      </c>
      <c r="I229" s="9">
        <v>0</v>
      </c>
    </row>
    <row r="230" spans="1:9" s="2" customFormat="1" ht="12" customHeight="1" thickBot="1">
      <c r="A230" s="145">
        <v>70</v>
      </c>
      <c r="B230" s="146" t="s">
        <v>269</v>
      </c>
      <c r="C230" s="146" t="s">
        <v>270</v>
      </c>
      <c r="D230" s="146" t="s">
        <v>80</v>
      </c>
      <c r="E230" s="147">
        <v>95.463999999999999</v>
      </c>
      <c r="F230" s="18"/>
      <c r="G230" s="100">
        <f>E230*F230</f>
        <v>0</v>
      </c>
      <c r="H230" s="17">
        <v>0</v>
      </c>
      <c r="I230" s="19">
        <v>0</v>
      </c>
    </row>
    <row r="231" spans="1:9" s="2" customFormat="1" ht="21" customHeight="1">
      <c r="A231" s="53"/>
      <c r="B231" s="10"/>
      <c r="C231" s="10" t="s">
        <v>36</v>
      </c>
      <c r="D231" s="10"/>
      <c r="E231" s="12"/>
      <c r="F231" s="11"/>
      <c r="G231" s="106">
        <f>G11</f>
        <v>0</v>
      </c>
      <c r="H231" s="12">
        <v>95.464185909999998</v>
      </c>
      <c r="I231" s="12">
        <v>34.655000000000001</v>
      </c>
    </row>
  </sheetData>
  <sheetProtection password="813D" sheet="1" objects="1" scenarios="1"/>
  <pageMargins left="0.39370079040527345" right="0.39370079040527345" top="0.7874015808105469" bottom="0.7874015808105469" header="0" footer="0"/>
  <pageSetup paperSize="9" scale="79" fitToHeight="100" orientation="portrait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 01 Krycí list </vt:lpstr>
      <vt:lpstr>3. Rozpočet s výkazem výměr - n</vt:lpstr>
      <vt:lpstr>'3. Rozpočet s výkazem výměr - n'!Názvy_tisku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Milada Vlčková</cp:lastModifiedBy>
  <cp:lastPrinted>2014-04-06T09:57:47Z</cp:lastPrinted>
  <dcterms:created xsi:type="dcterms:W3CDTF">2014-04-06T19:34:50Z</dcterms:created>
  <dcterms:modified xsi:type="dcterms:W3CDTF">2015-03-18T15:00:23Z</dcterms:modified>
</cp:coreProperties>
</file>