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28515" windowHeight="12045" activeTab="2"/>
  </bookViews>
  <sheets>
    <sheet name="Stavba" sheetId="1" r:id="rId1"/>
    <sheet name="025a 025a " sheetId="2" r:id="rId2"/>
    <sheet name="025b 025b " sheetId="3" r:id="rId3"/>
  </sheets>
  <externalReferences>
    <externalReference r:id="rId4"/>
  </externalReferences>
  <definedNames>
    <definedName name="AAA" localSheetId="2">'025b 025b '!#REF!</definedName>
    <definedName name="AAA">'025a 025a '!#REF!</definedName>
    <definedName name="cisloobjektu">#REF!</definedName>
    <definedName name="CisloStavby" localSheetId="0">Stavba!$D$5</definedName>
    <definedName name="cislostavby">#REF!</definedName>
    <definedName name="dadresa" localSheetId="0">Stavba!$D$8</definedName>
    <definedName name="dadresa">#REF!</definedName>
    <definedName name="Datum">#REF!</definedName>
    <definedName name="DIČ" localSheetId="0">Stavba!$J$8</definedName>
    <definedName name="DIČ">#REF!</definedName>
    <definedName name="Dil">#REF!</definedName>
    <definedName name="dmisto" localSheetId="0">Stavba!$D$9</definedName>
    <definedName name="dmisto">#REF!</definedName>
    <definedName name="Dodavka">#REF!</definedName>
    <definedName name="Dodavka0" localSheetId="2">'025b 025b '!#REF!</definedName>
    <definedName name="Dodavka0">'025a 025a '!#REF!</definedName>
    <definedName name="dpsc" localSheetId="0">Stavba!$C$9</definedName>
    <definedName name="dpsc">#REF!</definedName>
    <definedName name="HSV">#REF!</definedName>
    <definedName name="HSV_" localSheetId="2">'025b 025b '!#REF!</definedName>
    <definedName name="HSV_">'025a 025a '!#REF!</definedName>
    <definedName name="HSV0" localSheetId="2">'025b 025b '!#REF!</definedName>
    <definedName name="HSV0">'025a 025a '!#REF!</definedName>
    <definedName name="HZS">#REF!</definedName>
    <definedName name="HZS0" localSheetId="2">'025b 025b '!#REF!</definedName>
    <definedName name="HZS0">'025a 025a '!#REF!</definedName>
    <definedName name="IČO" localSheetId="0">Stavba!$J$7</definedName>
    <definedName name="IČO">#REF!</definedName>
    <definedName name="JKSO">#REF!</definedName>
    <definedName name="MJ">#REF!</definedName>
    <definedName name="Mont">#REF!</definedName>
    <definedName name="Mont_" localSheetId="2">'025b 025b '!#REF!</definedName>
    <definedName name="Mont_">'025a 025a '!#REF!</definedName>
    <definedName name="Montaz0" localSheetId="2">'025b 025b '!#REF!</definedName>
    <definedName name="Montaz0">'025a 025a '!#REF!</definedName>
    <definedName name="NazevDilu">#REF!</definedName>
    <definedName name="NazevObjektu" localSheetId="0">Stavba!$C$29</definedName>
    <definedName name="nazevobjektu">#REF!</definedName>
    <definedName name="NazevStavby" localSheetId="0">Stavba!$E$5</definedName>
    <definedName name="nazevstavby">#REF!</definedName>
    <definedName name="_xlnm.Print_Titles" localSheetId="1">'025a 025a '!$1:$6</definedName>
    <definedName name="_xlnm.Print_Titles" localSheetId="2">'025b 025b '!$1:$6</definedName>
    <definedName name="Objednatel" localSheetId="0">Stavba!$D$11</definedName>
    <definedName name="Objednatel">#REF!</definedName>
    <definedName name="Objekt" localSheetId="0">Stavba!$B$29</definedName>
    <definedName name="Objekt">#REF!</definedName>
    <definedName name="_xlnm.Print_Area" localSheetId="1">'025a 025a '!$A$1:$K$63</definedName>
    <definedName name="_xlnm.Print_Area" localSheetId="2">'025b 025b '!$A$1:$K$54</definedName>
    <definedName name="_xlnm.Print_Area" localSheetId="0">Stavba!$A$1:$I$42</definedName>
    <definedName name="odic" localSheetId="0">Stavba!$J$12</definedName>
    <definedName name="odic">#REF!</definedName>
    <definedName name="oico" localSheetId="0">Stavba!$J$11</definedName>
    <definedName name="oico">#REF!</definedName>
    <definedName name="omisto" localSheetId="0">Stavba!$D$13</definedName>
    <definedName name="omisto">#REF!</definedName>
    <definedName name="onazev" localSheetId="0">Stavba!$D$12</definedName>
    <definedName name="onazev">#REF!</definedName>
    <definedName name="opsc" localSheetId="0">Stavba!$C$13</definedName>
    <definedName name="opsc">#REF!</definedName>
    <definedName name="PocetMJ">#REF!</definedName>
    <definedName name="Poznamka">#REF!</definedName>
    <definedName name="Projektant">#REF!</definedName>
    <definedName name="PSV">#REF!</definedName>
    <definedName name="PSV_" localSheetId="2">'025b 025b '!#REF!</definedName>
    <definedName name="PSV_">'025a 025a '!#REF!</definedName>
    <definedName name="PSV0" localSheetId="2">'025b 025b '!#REF!</definedName>
    <definedName name="PSV0">'025a 025a '!#REF!</definedName>
    <definedName name="SazbaDPH1" localSheetId="2">[1]Stavba!$D$19</definedName>
    <definedName name="SazbaDPH1">Stavba!$D$19</definedName>
    <definedName name="SazbaDPH2" localSheetId="2">[1]Stavba!$D$21</definedName>
    <definedName name="SazbaDPH2">Stavba!$D$21</definedName>
    <definedName name="SloupecCC" localSheetId="2">'025b 025b '!$G$6</definedName>
    <definedName name="SloupecCC">'025a 025a '!$G$6</definedName>
    <definedName name="SloupecCDH" localSheetId="2">'025b 025b '!$K$6</definedName>
    <definedName name="SloupecCDH">'025a 025a '!$K$6</definedName>
    <definedName name="SloupecCisloPol" localSheetId="2">'025b 025b '!$B$6</definedName>
    <definedName name="SloupecCisloPol">'025a 025a '!$B$6</definedName>
    <definedName name="SloupecCH" localSheetId="2">'025b 025b '!$I$6</definedName>
    <definedName name="SloupecCH">'025a 025a '!$I$6</definedName>
    <definedName name="SloupecJC" localSheetId="2">'025b 025b '!$F$6</definedName>
    <definedName name="SloupecJC">'025a 025a '!$F$6</definedName>
    <definedName name="SloupecJDH" localSheetId="2">'025b 025b '!$J$6</definedName>
    <definedName name="SloupecJDH">'025a 025a '!$J$6</definedName>
    <definedName name="SloupecJDM" localSheetId="2">'025b 025b '!$J$6</definedName>
    <definedName name="SloupecJDM">'025a 025a '!$J$6</definedName>
    <definedName name="SloupecJH" localSheetId="2">'025b 025b '!$H$6</definedName>
    <definedName name="SloupecJH">'025a 025a '!$H$6</definedName>
    <definedName name="SloupecMJ" localSheetId="2">'025b 025b '!$D$6</definedName>
    <definedName name="SloupecMJ">'025a 025a '!$D$6</definedName>
    <definedName name="SloupecMnozstvi" localSheetId="2">'025b 025b '!$E$6</definedName>
    <definedName name="SloupecMnozstvi">'025a 025a '!$E$6</definedName>
    <definedName name="SloupecNazPol" localSheetId="2">'025b 025b '!$C$6</definedName>
    <definedName name="SloupecNazPol">'025a 025a '!$C$6</definedName>
    <definedName name="SloupecPC" localSheetId="2">'025b 025b '!$A$6</definedName>
    <definedName name="SloupecPC">'025a 025a '!$A$6</definedName>
    <definedName name="solver_lin" localSheetId="1" hidden="1">0</definedName>
    <definedName name="solver_lin" localSheetId="2" hidden="1">0</definedName>
    <definedName name="solver_num" localSheetId="1" hidden="1">0</definedName>
    <definedName name="solver_num" localSheetId="2" hidden="1">0</definedName>
    <definedName name="solver_opt" localSheetId="1" hidden="1">'025a 025a '!#REF!</definedName>
    <definedName name="solver_opt" localSheetId="2" hidden="1">'025b 025b '!#REF!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tavbaCelkem" localSheetId="0">Stavba!$F$32</definedName>
    <definedName name="StavbaCelkem">#REF!</definedName>
    <definedName name="Typ" localSheetId="2">'025b 025b '!#REF!</definedName>
    <definedName name="Typ">'025a 025a '!#REF!</definedName>
    <definedName name="VRN" localSheetId="2">'025b 025b '!$G$54</definedName>
    <definedName name="VRN">'025a 025a '!$G$63</definedName>
    <definedName name="VRNKc">#REF!</definedName>
    <definedName name="VRNNazev" localSheetId="2">'025b 025b '!#REF!</definedName>
    <definedName name="VRNNazev">'025a 025a '!#REF!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 localSheetId="0">Stavba!$D$7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G54" i="3" l="1"/>
  <c r="K40" i="3"/>
  <c r="I40" i="3"/>
  <c r="G40" i="3"/>
  <c r="G41" i="3" s="1"/>
  <c r="Z41" i="3" s="1"/>
  <c r="K41" i="3"/>
  <c r="X41" i="3" s="1"/>
  <c r="I41" i="3"/>
  <c r="Y41" i="3" s="1"/>
  <c r="K37" i="3"/>
  <c r="I37" i="3"/>
  <c r="G37" i="3"/>
  <c r="K36" i="3"/>
  <c r="I36" i="3"/>
  <c r="G36" i="3"/>
  <c r="G38" i="3" s="1"/>
  <c r="Z38" i="3" s="1"/>
  <c r="K38" i="3"/>
  <c r="X38" i="3" s="1"/>
  <c r="I38" i="3"/>
  <c r="Y38" i="3" s="1"/>
  <c r="K33" i="3"/>
  <c r="I33" i="3"/>
  <c r="G33" i="3"/>
  <c r="K32" i="3"/>
  <c r="I32" i="3"/>
  <c r="G32" i="3"/>
  <c r="K31" i="3"/>
  <c r="I31" i="3"/>
  <c r="G31" i="3"/>
  <c r="K30" i="3"/>
  <c r="I30" i="3"/>
  <c r="I34" i="3" s="1"/>
  <c r="Y34" i="3" s="1"/>
  <c r="G30" i="3"/>
  <c r="K27" i="3"/>
  <c r="I27" i="3"/>
  <c r="G27" i="3"/>
  <c r="K26" i="3"/>
  <c r="I26" i="3"/>
  <c r="I28" i="3" s="1"/>
  <c r="Y28" i="3" s="1"/>
  <c r="G26" i="3"/>
  <c r="G28" i="3"/>
  <c r="Z28" i="3" s="1"/>
  <c r="K23" i="3"/>
  <c r="K24" i="3" s="1"/>
  <c r="X24" i="3" s="1"/>
  <c r="I23" i="3"/>
  <c r="I24" i="3" s="1"/>
  <c r="Y24" i="3" s="1"/>
  <c r="G23" i="3"/>
  <c r="G24" i="3" s="1"/>
  <c r="Z24" i="3" s="1"/>
  <c r="K20" i="3"/>
  <c r="I20" i="3"/>
  <c r="I21" i="3" s="1"/>
  <c r="Y21" i="3" s="1"/>
  <c r="G20" i="3"/>
  <c r="G21" i="3" s="1"/>
  <c r="Z21" i="3" s="1"/>
  <c r="K21" i="3"/>
  <c r="X21" i="3" s="1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K18" i="3" s="1"/>
  <c r="X18" i="3" s="1"/>
  <c r="I13" i="3"/>
  <c r="G13" i="3"/>
  <c r="G18" i="3" s="1"/>
  <c r="Z18" i="3" s="1"/>
  <c r="K10" i="3"/>
  <c r="I10" i="3"/>
  <c r="G10" i="3"/>
  <c r="K9" i="3"/>
  <c r="I9" i="3"/>
  <c r="G9" i="3"/>
  <c r="K8" i="3"/>
  <c r="I8" i="3"/>
  <c r="G8" i="3"/>
  <c r="G11" i="3" s="1"/>
  <c r="Z11" i="3" s="1"/>
  <c r="G63" i="2"/>
  <c r="K49" i="2"/>
  <c r="I49" i="2"/>
  <c r="G49" i="2"/>
  <c r="K48" i="2"/>
  <c r="I48" i="2"/>
  <c r="G48" i="2"/>
  <c r="K47" i="2"/>
  <c r="I47" i="2"/>
  <c r="G47" i="2"/>
  <c r="K46" i="2"/>
  <c r="I46" i="2"/>
  <c r="G46" i="2"/>
  <c r="K45" i="2"/>
  <c r="I45" i="2"/>
  <c r="I50" i="2" s="1"/>
  <c r="Y50" i="2" s="1"/>
  <c r="G45" i="2"/>
  <c r="K50" i="2"/>
  <c r="X50" i="2" s="1"/>
  <c r="K42" i="2"/>
  <c r="K43" i="2" s="1"/>
  <c r="X43" i="2" s="1"/>
  <c r="I42" i="2"/>
  <c r="I43" i="2" s="1"/>
  <c r="Y43" i="2" s="1"/>
  <c r="G42" i="2"/>
  <c r="G43" i="2"/>
  <c r="Z43" i="2" s="1"/>
  <c r="K39" i="2"/>
  <c r="K40" i="2" s="1"/>
  <c r="X40" i="2" s="1"/>
  <c r="I39" i="2"/>
  <c r="I40" i="2" s="1"/>
  <c r="Y40" i="2" s="1"/>
  <c r="G39" i="2"/>
  <c r="G40" i="2"/>
  <c r="Z40" i="2" s="1"/>
  <c r="K36" i="2"/>
  <c r="I36" i="2"/>
  <c r="G36" i="2"/>
  <c r="K35" i="2"/>
  <c r="I35" i="2"/>
  <c r="G35" i="2"/>
  <c r="K34" i="2"/>
  <c r="I34" i="2"/>
  <c r="G34" i="2"/>
  <c r="K33" i="2"/>
  <c r="I33" i="2"/>
  <c r="G33" i="2"/>
  <c r="K32" i="2"/>
  <c r="I32" i="2"/>
  <c r="G32" i="2"/>
  <c r="I37" i="2"/>
  <c r="Y37" i="2" s="1"/>
  <c r="K29" i="2"/>
  <c r="I29" i="2"/>
  <c r="G29" i="2"/>
  <c r="K28" i="2"/>
  <c r="I28" i="2"/>
  <c r="G28" i="2"/>
  <c r="K27" i="2"/>
  <c r="I27" i="2"/>
  <c r="G27" i="2"/>
  <c r="K26" i="2"/>
  <c r="I26" i="2"/>
  <c r="G26" i="2"/>
  <c r="K25" i="2"/>
  <c r="I25" i="2"/>
  <c r="G25" i="2"/>
  <c r="K24" i="2"/>
  <c r="I24" i="2"/>
  <c r="G24" i="2"/>
  <c r="K23" i="2"/>
  <c r="I23" i="2"/>
  <c r="G23" i="2"/>
  <c r="K22" i="2"/>
  <c r="I22" i="2"/>
  <c r="G22" i="2"/>
  <c r="K21" i="2"/>
  <c r="I21" i="2"/>
  <c r="I30" i="2" s="1"/>
  <c r="Y30" i="2" s="1"/>
  <c r="G21" i="2"/>
  <c r="K30" i="2"/>
  <c r="X30" i="2" s="1"/>
  <c r="K18" i="2"/>
  <c r="I18" i="2"/>
  <c r="G18" i="2"/>
  <c r="K17" i="2"/>
  <c r="I17" i="2"/>
  <c r="G17" i="2"/>
  <c r="K16" i="2"/>
  <c r="I16" i="2"/>
  <c r="I19" i="2" s="1"/>
  <c r="Y19" i="2" s="1"/>
  <c r="G16" i="2"/>
  <c r="K19" i="2"/>
  <c r="X19" i="2" s="1"/>
  <c r="K13" i="2"/>
  <c r="I13" i="2"/>
  <c r="G13" i="2"/>
  <c r="K12" i="2"/>
  <c r="I12" i="2"/>
  <c r="I14" i="2" s="1"/>
  <c r="Y14" i="2" s="1"/>
  <c r="G12" i="2"/>
  <c r="K14" i="2"/>
  <c r="X14" i="2" s="1"/>
  <c r="K9" i="2"/>
  <c r="K10" i="2" s="1"/>
  <c r="X10" i="2" s="1"/>
  <c r="I9" i="2"/>
  <c r="G9" i="2"/>
  <c r="G10" i="2" s="1"/>
  <c r="Z10" i="2" s="1"/>
  <c r="K8" i="2"/>
  <c r="I8" i="2"/>
  <c r="G8" i="2"/>
  <c r="I10" i="2"/>
  <c r="Y10" i="2" s="1"/>
  <c r="H32" i="1"/>
  <c r="G32" i="1"/>
  <c r="I31" i="1"/>
  <c r="F31" i="1" s="1"/>
  <c r="I30" i="1"/>
  <c r="H29" i="1"/>
  <c r="G29" i="1"/>
  <c r="D22" i="1"/>
  <c r="H21" i="1"/>
  <c r="H22" i="1" s="1"/>
  <c r="H19" i="1"/>
  <c r="I2" i="1"/>
  <c r="G14" i="2" l="1"/>
  <c r="Z14" i="2" s="1"/>
  <c r="G19" i="2"/>
  <c r="Z19" i="2" s="1"/>
  <c r="G30" i="2"/>
  <c r="Z30" i="2" s="1"/>
  <c r="G37" i="2"/>
  <c r="Z37" i="2" s="1"/>
  <c r="G50" i="2"/>
  <c r="Z50" i="2" s="1"/>
  <c r="I11" i="3"/>
  <c r="Y11" i="3" s="1"/>
  <c r="I18" i="3"/>
  <c r="Y18" i="3" s="1"/>
  <c r="K28" i="3"/>
  <c r="X28" i="3" s="1"/>
  <c r="K34" i="3"/>
  <c r="X34" i="3" s="1"/>
  <c r="K37" i="2"/>
  <c r="X37" i="2" s="1"/>
  <c r="K51" i="2" s="1"/>
  <c r="K11" i="3"/>
  <c r="X11" i="3" s="1"/>
  <c r="G34" i="3"/>
  <c r="Z34" i="3" s="1"/>
  <c r="I32" i="1"/>
  <c r="K42" i="3"/>
  <c r="G42" i="3"/>
  <c r="I42" i="3"/>
  <c r="I51" i="2"/>
  <c r="F30" i="1"/>
  <c r="F32" i="1" s="1"/>
  <c r="H20" i="1"/>
  <c r="H23" i="1" s="1"/>
  <c r="G51" i="2" l="1"/>
</calcChain>
</file>

<file path=xl/sharedStrings.xml><?xml version="1.0" encoding="utf-8"?>
<sst xmlns="http://schemas.openxmlformats.org/spreadsheetml/2006/main" count="341" uniqueCount="169">
  <si>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</si>
  <si>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</si>
  <si>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</si>
  <si>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</si>
  <si>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</si>
  <si>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</si>
  <si>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</si>
  <si>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</si>
  <si>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</si>
  <si>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</si>
  <si>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</si>
  <si>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</si>
  <si>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</si>
  <si>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</si>
  <si>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</si>
  <si>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</si>
  <si>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</si>
  <si>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Za zhotovitele</t>
  </si>
  <si>
    <t>Za objednatele</t>
  </si>
  <si>
    <t>STAVEBNÍ OBJEKT (SO)</t>
  </si>
  <si>
    <t>Rozpočet (část objektu)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</si>
  <si>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</si>
  <si>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</si>
  <si>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</si>
  <si>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</si>
  <si>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</si>
  <si>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</si>
  <si>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</si>
  <si>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</si>
  <si>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</si>
  <si>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</si>
  <si>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</si>
  <si>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x</t>
  </si>
  <si>
    <t>y</t>
  </si>
  <si>
    <t>z</t>
  </si>
  <si>
    <t>Celkem za objekt</t>
  </si>
  <si>
    <t>Vedlejší rozpočtové náklady</t>
  </si>
  <si>
    <t>Celkem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</si>
  <si>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</si>
  <si>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</si>
  <si>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</si>
  <si>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</si>
  <si>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</si>
  <si>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</si>
  <si>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</si>
  <si>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Slepý rozpočet</t>
  </si>
  <si>
    <t>783</t>
  </si>
  <si>
    <t>Nátěry</t>
  </si>
  <si>
    <t>783122510C00</t>
  </si>
  <si>
    <t>Nátěr syntetický OK "A" 2x + 1x email</t>
  </si>
  <si>
    <t>m</t>
  </si>
  <si>
    <t>783122710C00</t>
  </si>
  <si>
    <t>Nátěr syntetický OK "A" základní</t>
  </si>
  <si>
    <t>731</t>
  </si>
  <si>
    <t>Kotelny</t>
  </si>
  <si>
    <t>7351587U08</t>
  </si>
  <si>
    <t>Plynový kotel  s průtočným ohřevem vč.dodávky a montáže</t>
  </si>
  <si>
    <t>soubor</t>
  </si>
  <si>
    <t>7351587U09</t>
  </si>
  <si>
    <t>Turbo přes střechu 60/100 vč.prostupu střechou</t>
  </si>
  <si>
    <t>733</t>
  </si>
  <si>
    <t>Rozvod potrubí</t>
  </si>
  <si>
    <t>733161104R00</t>
  </si>
  <si>
    <t>Potrubí měděné Supersan 15 x 1 mm, polotvrdé</t>
  </si>
  <si>
    <t>733161106R00</t>
  </si>
  <si>
    <t>Potrubí měděné Supersan 18 x 1 mm, polotvrdé</t>
  </si>
  <si>
    <t>733161107R00</t>
  </si>
  <si>
    <t>Potrubí měděné Supersan 22 x 1 mm, polotvrdé</t>
  </si>
  <si>
    <t>734</t>
  </si>
  <si>
    <t>Armatury</t>
  </si>
  <si>
    <t>722224111R00</t>
  </si>
  <si>
    <t>Kohouty plnicí a vypouštěcí DN 15</t>
  </si>
  <si>
    <t>kus</t>
  </si>
  <si>
    <t>734209114RP6</t>
  </si>
  <si>
    <t>Automatický odvzdušňovací ventil G 3/8</t>
  </si>
  <si>
    <t>734209114RT2</t>
  </si>
  <si>
    <t>Montáž armatur závitových,se 2závity, G 3/4 včetně  kulového kohoutu</t>
  </si>
  <si>
    <t>734209114RT3</t>
  </si>
  <si>
    <t>Montáž armatur závitových,se 2závity, G 3/4 včetně  filtru</t>
  </si>
  <si>
    <t>734209114RT4</t>
  </si>
  <si>
    <t>Montáž armatur závitových,se 2závity, G 3/4 včetně  klapky zpětné</t>
  </si>
  <si>
    <t>734221672RT3</t>
  </si>
  <si>
    <t>Hlavice ovládání ventilů termostat.</t>
  </si>
  <si>
    <t>734222614RT3</t>
  </si>
  <si>
    <t>Ventily  termostatické přímé, G 3/8</t>
  </si>
  <si>
    <t>734222651RT2</t>
  </si>
  <si>
    <t>Hlavice ručního ovládání  G 3/8</t>
  </si>
  <si>
    <t>734261212RT3</t>
  </si>
  <si>
    <t>Šroubení  přímé, G 3/8</t>
  </si>
  <si>
    <t>735</t>
  </si>
  <si>
    <t>Otopná tělesa</t>
  </si>
  <si>
    <t>735152272U00</t>
  </si>
  <si>
    <t>Těleso 11 v/l 600/500 vč. montáže</t>
  </si>
  <si>
    <t>735152573U00</t>
  </si>
  <si>
    <t>Těleso 22 v/l 600/700 vč. montáže</t>
  </si>
  <si>
    <t>735152575U00</t>
  </si>
  <si>
    <t>Těleso 22 v/l 600/800 vč. montáže</t>
  </si>
  <si>
    <t>735152577U00</t>
  </si>
  <si>
    <t>Těleso 22 v/l600/900 vč. montáže</t>
  </si>
  <si>
    <t>7351587U02</t>
  </si>
  <si>
    <t>Topný žebřík 900.450 vč. montáže</t>
  </si>
  <si>
    <t>999</t>
  </si>
  <si>
    <t>Poplatky za skládky</t>
  </si>
  <si>
    <t>904      R02</t>
  </si>
  <si>
    <t>Hzs-zkousky v ramci montaz.praci Topná zkouška</t>
  </si>
  <si>
    <t>hod</t>
  </si>
  <si>
    <t>M21</t>
  </si>
  <si>
    <t>Elektromontáže</t>
  </si>
  <si>
    <t>M21904</t>
  </si>
  <si>
    <t>Elektroinstalace - D+M</t>
  </si>
  <si>
    <t>kpl</t>
  </si>
  <si>
    <t>722</t>
  </si>
  <si>
    <t>Vnitřní vodovod</t>
  </si>
  <si>
    <t>722131932R00</t>
  </si>
  <si>
    <t>Oprava-propojení dosavadního potrubí závit. DN 20</t>
  </si>
  <si>
    <t>722174003U00</t>
  </si>
  <si>
    <t>Potr vod PPR PN16 svar polyfuz D 25,vč.izolace</t>
  </si>
  <si>
    <t>722174053U00</t>
  </si>
  <si>
    <t>Odpojení potrubí od ohřívače</t>
  </si>
  <si>
    <t>722232044U00</t>
  </si>
  <si>
    <t>Kulový kohout R250D 3/4"páčka</t>
  </si>
  <si>
    <t>Ztížené výrobní podmínky</t>
  </si>
  <si>
    <t>025a</t>
  </si>
  <si>
    <t>Vytápění</t>
  </si>
  <si>
    <t>025a Vytápění</t>
  </si>
  <si>
    <t xml:space="preserve">025a </t>
  </si>
  <si>
    <t>744</t>
  </si>
  <si>
    <t>Demontáže</t>
  </si>
  <si>
    <t>722160811R00</t>
  </si>
  <si>
    <t>Demontáž potrubí z měděných trubek do DN 28</t>
  </si>
  <si>
    <t>722160811R01</t>
  </si>
  <si>
    <t>Demontáž stáv. topidel vč. odkouření</t>
  </si>
  <si>
    <t>722160812C01</t>
  </si>
  <si>
    <t>Demontáž stáv. karmy vč. odkouření</t>
  </si>
  <si>
    <t>723</t>
  </si>
  <si>
    <t>Vnitřní plynovod</t>
  </si>
  <si>
    <t>722160811R02</t>
  </si>
  <si>
    <t>Přechodka měď/ocel DN 25</t>
  </si>
  <si>
    <t>722160811R03</t>
  </si>
  <si>
    <t>Napojení na stáv. potrubí</t>
  </si>
  <si>
    <t>734209113RT2</t>
  </si>
  <si>
    <t>Montáž armatur závitových,se 2závity, G 1/2 včetně  kulového kohoutu</t>
  </si>
  <si>
    <t>Montáž armatur závitových,se 2závity, G 3/4 včetně kulového kohoutu</t>
  </si>
  <si>
    <t>734209114CT2</t>
  </si>
  <si>
    <t>Montáž a dodávka plynové hadice ke sporáku délka max.1m</t>
  </si>
  <si>
    <t>799</t>
  </si>
  <si>
    <t>Ostatní</t>
  </si>
  <si>
    <t>98269459PT54</t>
  </si>
  <si>
    <t>Oprava střešního pláště</t>
  </si>
  <si>
    <t>900      R00</t>
  </si>
  <si>
    <t xml:space="preserve">Hzs - nezmeřitelné práce </t>
  </si>
  <si>
    <t>hodina</t>
  </si>
  <si>
    <t>723190252R00</t>
  </si>
  <si>
    <t>Vyvedení a upevnění plynovodních výpustek DN 20</t>
  </si>
  <si>
    <t>723190901R00</t>
  </si>
  <si>
    <t>Uzavření nebo otevření plynového potrubí</t>
  </si>
  <si>
    <t>723190907R00</t>
  </si>
  <si>
    <t>Odvzdušnění a napuštění plynového potrubí</t>
  </si>
  <si>
    <t>723213245C00</t>
  </si>
  <si>
    <t>T-kus a zátka</t>
  </si>
  <si>
    <t>979081112C00</t>
  </si>
  <si>
    <t>Revize,uvedení do provozu</t>
  </si>
  <si>
    <t>soub</t>
  </si>
  <si>
    <t>025b</t>
  </si>
  <si>
    <t>OPZ</t>
  </si>
  <si>
    <t>025b OPZ</t>
  </si>
  <si>
    <t xml:space="preserve">025b </t>
  </si>
  <si>
    <t>Slepý rozpočet stavby</t>
  </si>
  <si>
    <t>025/14 Pošta Šenov u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</si>
</sst>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</font>
    <font>
      <b/>
      <sz val="4"/>
      <color indexed="22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Arial CE"/>
    </font>
    <font>
      <sz val="10"/>
      <color indexed="9"/>
      <name val="Arial CE"/>
    </font>
    <font>
      <sz val="4"/>
      <color indexed="9"/>
      <name val="Arial CE"/>
      <family val="2"/>
      <charset val="238"/>
    </font>
    <font>
      <sz val="4"/>
      <color indexed="22"/>
      <name val="Arial CE"/>
      <family val="2"/>
      <charset val="238"/>
    </font>
    <font>
      <b/>
      <sz val="9"/>
      <name val="Arial CE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0" fillId="2" borderId="2" xfId="0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3" borderId="0" xfId="0" applyNumberFormat="1" applyFill="1" applyBorder="1" applyAlignment="1">
      <alignment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vertical="center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8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/>
    <xf numFmtId="0" fontId="10" fillId="0" borderId="0" xfId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0" fillId="3" borderId="20" xfId="1" applyFont="1" applyFill="1" applyBorder="1" applyAlignment="1">
      <alignment horizontal="left"/>
    </xf>
    <xf numFmtId="0" fontId="10" fillId="3" borderId="21" xfId="1" applyFont="1" applyFill="1" applyBorder="1" applyAlignment="1">
      <alignment horizontal="center"/>
    </xf>
    <xf numFmtId="0" fontId="13" fillId="3" borderId="21" xfId="1" applyFont="1" applyFill="1" applyBorder="1"/>
    <xf numFmtId="49" fontId="10" fillId="3" borderId="22" xfId="1" applyNumberFormat="1" applyFill="1" applyBorder="1"/>
    <xf numFmtId="0" fontId="10" fillId="3" borderId="21" xfId="1" applyFill="1" applyBorder="1" applyAlignment="1">
      <alignment horizontal="right"/>
    </xf>
    <xf numFmtId="0" fontId="10" fillId="3" borderId="21" xfId="1" applyFill="1" applyBorder="1"/>
    <xf numFmtId="0" fontId="10" fillId="3" borderId="23" xfId="1" applyFill="1" applyBorder="1"/>
    <xf numFmtId="49" fontId="10" fillId="3" borderId="24" xfId="1" applyNumberFormat="1" applyFont="1" applyFill="1" applyBorder="1" applyAlignment="1">
      <alignment horizontal="left"/>
    </xf>
    <xf numFmtId="0" fontId="10" fillId="3" borderId="25" xfId="1" applyFont="1" applyFill="1" applyBorder="1" applyAlignment="1">
      <alignment horizontal="center"/>
    </xf>
    <xf numFmtId="0" fontId="13" fillId="3" borderId="25" xfId="1" applyFont="1" applyFill="1" applyBorder="1"/>
    <xf numFmtId="49" fontId="10" fillId="3" borderId="26" xfId="1" applyNumberFormat="1" applyFill="1" applyBorder="1"/>
    <xf numFmtId="0" fontId="10" fillId="3" borderId="25" xfId="1" applyFill="1" applyBorder="1" applyAlignment="1">
      <alignment horizontal="right"/>
    </xf>
    <xf numFmtId="0" fontId="10" fillId="3" borderId="25" xfId="1" applyFill="1" applyBorder="1"/>
    <xf numFmtId="0" fontId="10" fillId="3" borderId="27" xfId="1" applyFont="1" applyFill="1" applyBorder="1"/>
    <xf numFmtId="0" fontId="3" fillId="0" borderId="0" xfId="1" applyFont="1"/>
    <xf numFmtId="0" fontId="10" fillId="0" borderId="0" xfId="1" applyFont="1"/>
    <xf numFmtId="0" fontId="10" fillId="0" borderId="0" xfId="1" applyAlignment="1">
      <alignment horizontal="right"/>
    </xf>
    <xf numFmtId="0" fontId="10" fillId="0" borderId="0" xfId="1" applyAlignment="1"/>
    <xf numFmtId="49" fontId="14" fillId="3" borderId="16" xfId="1" applyNumberFormat="1" applyFont="1" applyFill="1" applyBorder="1" applyAlignment="1">
      <alignment wrapText="1"/>
    </xf>
    <xf numFmtId="0" fontId="14" fillId="3" borderId="3" xfId="1" applyFont="1" applyFill="1" applyBorder="1" applyAlignment="1">
      <alignment horizontal="center" wrapText="1"/>
    </xf>
    <xf numFmtId="0" fontId="14" fillId="3" borderId="3" xfId="1" applyNumberFormat="1" applyFont="1" applyFill="1" applyBorder="1" applyAlignment="1">
      <alignment horizontal="center" wrapText="1"/>
    </xf>
    <xf numFmtId="0" fontId="14" fillId="3" borderId="16" xfId="1" applyFont="1" applyFill="1" applyBorder="1" applyAlignment="1">
      <alignment horizontal="center" wrapText="1"/>
    </xf>
    <xf numFmtId="0" fontId="10" fillId="3" borderId="16" xfId="1" applyFont="1" applyFill="1" applyBorder="1" applyAlignment="1">
      <alignment wrapText="1" shrinkToFit="1"/>
    </xf>
    <xf numFmtId="0" fontId="10" fillId="0" borderId="0" xfId="1" applyAlignment="1">
      <alignment wrapText="1"/>
    </xf>
    <xf numFmtId="0" fontId="15" fillId="2" borderId="4" xfId="1" applyFont="1" applyFill="1" applyBorder="1" applyAlignment="1">
      <alignment horizontal="center"/>
    </xf>
    <xf numFmtId="49" fontId="7" fillId="2" borderId="7" xfId="1" applyNumberFormat="1" applyFont="1" applyFill="1" applyBorder="1" applyAlignment="1">
      <alignment horizontal="left"/>
    </xf>
    <xf numFmtId="0" fontId="7" fillId="2" borderId="7" xfId="1" applyFont="1" applyFill="1" applyBorder="1"/>
    <xf numFmtId="0" fontId="10" fillId="2" borderId="7" xfId="1" applyFill="1" applyBorder="1" applyAlignment="1">
      <alignment horizontal="center"/>
    </xf>
    <xf numFmtId="0" fontId="10" fillId="2" borderId="7" xfId="1" applyNumberFormat="1" applyFill="1" applyBorder="1" applyAlignment="1">
      <alignment horizontal="right"/>
    </xf>
    <xf numFmtId="0" fontId="10" fillId="2" borderId="5" xfId="1" applyNumberFormat="1" applyFill="1" applyBorder="1"/>
    <xf numFmtId="0" fontId="10" fillId="2" borderId="6" xfId="1" applyNumberFormat="1" applyFill="1" applyBorder="1"/>
    <xf numFmtId="0" fontId="10" fillId="2" borderId="8" xfId="1" applyNumberFormat="1" applyFill="1" applyBorder="1"/>
    <xf numFmtId="0" fontId="10" fillId="2" borderId="6" xfId="1" applyFill="1" applyBorder="1"/>
    <xf numFmtId="0" fontId="10" fillId="2" borderId="8" xfId="1" applyFill="1" applyBorder="1"/>
    <xf numFmtId="0" fontId="16" fillId="0" borderId="0" xfId="1" applyFont="1"/>
    <xf numFmtId="0" fontId="17" fillId="0" borderId="17" xfId="1" applyFont="1" applyBorder="1" applyAlignment="1">
      <alignment horizontal="center" vertical="top"/>
    </xf>
    <xf numFmtId="49" fontId="18" fillId="0" borderId="17" xfId="1" applyNumberFormat="1" applyFont="1" applyBorder="1" applyAlignment="1">
      <alignment horizontal="left" vertical="top" shrinkToFit="1"/>
    </xf>
    <xf numFmtId="0" fontId="18" fillId="0" borderId="17" xfId="1" applyFont="1" applyBorder="1" applyAlignment="1">
      <alignment vertical="top" wrapText="1"/>
    </xf>
    <xf numFmtId="49" fontId="19" fillId="0" borderId="17" xfId="1" applyNumberFormat="1" applyFont="1" applyBorder="1" applyAlignment="1">
      <alignment horizontal="center" shrinkToFit="1"/>
    </xf>
    <xf numFmtId="4" fontId="18" fillId="0" borderId="17" xfId="1" applyNumberFormat="1" applyFont="1" applyBorder="1" applyAlignment="1">
      <alignment horizontal="right" shrinkToFit="1"/>
    </xf>
    <xf numFmtId="4" fontId="19" fillId="0" borderId="17" xfId="1" applyNumberFormat="1" applyFont="1" applyFill="1" applyBorder="1" applyAlignment="1" applyProtection="1">
      <alignment horizontal="right"/>
      <protection locked="0"/>
    </xf>
    <xf numFmtId="4" fontId="19" fillId="0" borderId="17" xfId="1" applyNumberFormat="1" applyFont="1" applyBorder="1"/>
    <xf numFmtId="165" fontId="17" fillId="0" borderId="17" xfId="1" applyNumberFormat="1" applyFont="1" applyBorder="1"/>
    <xf numFmtId="4" fontId="17" fillId="0" borderId="8" xfId="1" applyNumberFormat="1" applyFont="1" applyBorder="1"/>
    <xf numFmtId="0" fontId="20" fillId="0" borderId="0" xfId="1" applyFont="1"/>
    <xf numFmtId="0" fontId="10" fillId="0" borderId="0" xfId="1" applyBorder="1"/>
    <xf numFmtId="0" fontId="21" fillId="3" borderId="1" xfId="1" applyFont="1" applyFill="1" applyBorder="1" applyAlignment="1">
      <alignment horizontal="center"/>
    </xf>
    <xf numFmtId="49" fontId="13" fillId="3" borderId="2" xfId="1" applyNumberFormat="1" applyFont="1" applyFill="1" applyBorder="1" applyAlignment="1">
      <alignment horizontal="left"/>
    </xf>
    <xf numFmtId="0" fontId="13" fillId="3" borderId="2" xfId="1" applyFont="1" applyFill="1" applyBorder="1" applyAlignment="1">
      <alignment horizontal="left"/>
    </xf>
    <xf numFmtId="0" fontId="10" fillId="3" borderId="2" xfId="1" applyFill="1" applyBorder="1" applyAlignment="1">
      <alignment horizontal="center"/>
    </xf>
    <xf numFmtId="4" fontId="10" fillId="3" borderId="2" xfId="1" applyNumberFormat="1" applyFill="1" applyBorder="1" applyAlignment="1">
      <alignment horizontal="right"/>
    </xf>
    <xf numFmtId="3" fontId="7" fillId="3" borderId="3" xfId="1" applyNumberFormat="1" applyFont="1" applyFill="1" applyBorder="1"/>
    <xf numFmtId="0" fontId="10" fillId="3" borderId="1" xfId="1" applyFill="1" applyBorder="1"/>
    <xf numFmtId="4" fontId="7" fillId="3" borderId="3" xfId="1" applyNumberFormat="1" applyFont="1" applyFill="1" applyBorder="1"/>
    <xf numFmtId="0" fontId="10" fillId="3" borderId="2" xfId="1" applyFill="1" applyBorder="1"/>
    <xf numFmtId="4" fontId="10" fillId="0" borderId="0" xfId="1" applyNumberFormat="1"/>
    <xf numFmtId="4" fontId="20" fillId="0" borderId="0" xfId="1" applyNumberFormat="1" applyFont="1"/>
    <xf numFmtId="3" fontId="20" fillId="0" borderId="0" xfId="1" applyNumberFormat="1" applyFont="1"/>
    <xf numFmtId="0" fontId="22" fillId="2" borderId="1" xfId="1" applyFont="1" applyFill="1" applyBorder="1" applyAlignment="1">
      <alignment horizontal="center"/>
    </xf>
    <xf numFmtId="49" fontId="13" fillId="2" borderId="2" xfId="1" applyNumberFormat="1" applyFont="1" applyFill="1" applyBorder="1" applyAlignment="1">
      <alignment horizontal="left"/>
    </xf>
    <xf numFmtId="0" fontId="13" fillId="2" borderId="2" xfId="1" applyFont="1" applyFill="1" applyBorder="1"/>
    <xf numFmtId="0" fontId="10" fillId="2" borderId="2" xfId="1" applyFill="1" applyBorder="1" applyAlignment="1">
      <alignment horizontal="center"/>
    </xf>
    <xf numFmtId="4" fontId="10" fillId="2" borderId="2" xfId="1" applyNumberFormat="1" applyFill="1" applyBorder="1" applyAlignment="1">
      <alignment horizontal="right"/>
    </xf>
    <xf numFmtId="3" fontId="7" fillId="2" borderId="3" xfId="1" applyNumberFormat="1" applyFont="1" applyFill="1" applyBorder="1"/>
    <xf numFmtId="0" fontId="10" fillId="2" borderId="2" xfId="1" applyFill="1" applyBorder="1"/>
    <xf numFmtId="4" fontId="7" fillId="2" borderId="3" xfId="1" applyNumberFormat="1" applyFont="1" applyFill="1" applyBorder="1"/>
    <xf numFmtId="3" fontId="10" fillId="0" borderId="0" xfId="1" applyNumberFormat="1"/>
    <xf numFmtId="0" fontId="7" fillId="0" borderId="0" xfId="1" applyFont="1"/>
    <xf numFmtId="49" fontId="14" fillId="5" borderId="6" xfId="1" applyNumberFormat="1" applyFont="1" applyFill="1" applyBorder="1"/>
    <xf numFmtId="0" fontId="14" fillId="5" borderId="7" xfId="1" applyFont="1" applyFill="1" applyBorder="1" applyAlignment="1">
      <alignment horizontal="center"/>
    </xf>
    <xf numFmtId="0" fontId="23" fillId="5" borderId="7" xfId="1" applyFont="1" applyFill="1" applyBorder="1" applyAlignment="1">
      <alignment horizontal="center"/>
    </xf>
    <xf numFmtId="0" fontId="14" fillId="5" borderId="7" xfId="1" applyNumberFormat="1" applyFont="1" applyFill="1" applyBorder="1" applyAlignment="1">
      <alignment horizontal="center"/>
    </xf>
    <xf numFmtId="0" fontId="14" fillId="5" borderId="8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49" fontId="7" fillId="0" borderId="2" xfId="1" applyNumberFormat="1" applyFont="1" applyBorder="1" applyAlignment="1">
      <alignment horizontal="left"/>
    </xf>
    <xf numFmtId="0" fontId="1" fillId="0" borderId="2" xfId="1" applyFont="1" applyBorder="1"/>
    <xf numFmtId="0" fontId="10" fillId="0" borderId="2" xfId="1" applyBorder="1" applyAlignment="1">
      <alignment horizontal="center"/>
    </xf>
    <xf numFmtId="0" fontId="10" fillId="0" borderId="2" xfId="1" applyNumberFormat="1" applyBorder="1" applyAlignment="1">
      <alignment horizontal="right"/>
    </xf>
    <xf numFmtId="3" fontId="10" fillId="0" borderId="3" xfId="1" applyNumberFormat="1" applyFont="1" applyBorder="1"/>
    <xf numFmtId="0" fontId="10" fillId="2" borderId="28" xfId="1" applyFill="1" applyBorder="1" applyAlignment="1">
      <alignment horizontal="center"/>
    </xf>
    <xf numFmtId="49" fontId="13" fillId="2" borderId="29" xfId="1" applyNumberFormat="1" applyFont="1" applyFill="1" applyBorder="1" applyAlignment="1">
      <alignment horizontal="left"/>
    </xf>
    <xf numFmtId="0" fontId="13" fillId="2" borderId="29" xfId="1" applyFont="1" applyFill="1" applyBorder="1"/>
    <xf numFmtId="0" fontId="10" fillId="2" borderId="29" xfId="1" applyFill="1" applyBorder="1" applyAlignment="1">
      <alignment horizontal="center"/>
    </xf>
    <xf numFmtId="4" fontId="10" fillId="2" borderId="29" xfId="1" applyNumberFormat="1" applyFill="1" applyBorder="1" applyAlignment="1">
      <alignment horizontal="right"/>
    </xf>
    <xf numFmtId="3" fontId="7" fillId="2" borderId="19" xfId="1" applyNumberFormat="1" applyFont="1" applyFill="1" applyBorder="1"/>
    <xf numFmtId="0" fontId="24" fillId="0" borderId="0" xfId="1" applyFont="1" applyAlignment="1"/>
    <xf numFmtId="0" fontId="25" fillId="0" borderId="0" xfId="1" applyFont="1" applyBorder="1"/>
    <xf numFmtId="3" fontId="25" fillId="0" borderId="0" xfId="1" applyNumberFormat="1" applyFont="1" applyBorder="1" applyAlignment="1">
      <alignment horizontal="right"/>
    </xf>
    <xf numFmtId="4" fontId="25" fillId="0" borderId="0" xfId="1" applyNumberFormat="1" applyFont="1" applyBorder="1"/>
    <xf numFmtId="0" fontId="24" fillId="0" borderId="0" xfId="1" applyFont="1" applyBorder="1" applyAlignment="1"/>
    <xf numFmtId="0" fontId="10" fillId="0" borderId="0" xfId="1" applyBorder="1" applyAlignment="1">
      <alignment horizontal="right"/>
    </xf>
    <xf numFmtId="0" fontId="7" fillId="0" borderId="4" xfId="1" applyFont="1" applyBorder="1" applyAlignment="1">
      <alignment horizontal="center"/>
    </xf>
    <xf numFmtId="49" fontId="7" fillId="0" borderId="0" xfId="1" applyNumberFormat="1" applyFont="1" applyBorder="1" applyAlignment="1">
      <alignment horizontal="left"/>
    </xf>
    <xf numFmtId="0" fontId="1" fillId="0" borderId="0" xfId="1" applyFont="1" applyBorder="1"/>
    <xf numFmtId="0" fontId="10" fillId="0" borderId="0" xfId="1" applyBorder="1" applyAlignment="1">
      <alignment horizontal="center"/>
    </xf>
    <xf numFmtId="0" fontId="10" fillId="0" borderId="0" xfId="1" applyNumberFormat="1" applyBorder="1" applyAlignment="1">
      <alignment horizontal="right"/>
    </xf>
    <xf numFmtId="4" fontId="10" fillId="0" borderId="5" xfId="1" applyNumberFormat="1" applyFont="1" applyBorder="1"/>
    <xf numFmtId="4" fontId="10" fillId="3" borderId="2" xfId="1" applyNumberFormat="1" applyFill="1" applyBorder="1" applyAlignment="1" applyProtection="1">
      <alignment horizontal="right"/>
      <protection locked="0"/>
    </xf>
    <xf numFmtId="0" fontId="10" fillId="2" borderId="7" xfId="1" applyNumberFormat="1" applyFill="1" applyBorder="1" applyAlignment="1" applyProtection="1">
      <alignment horizontal="right"/>
      <protection locked="0"/>
    </xf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6" fillId="0" borderId="0" xfId="1" applyFont="1" applyAlignment="1">
      <alignment horizontal="left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RTS/BUILDpower/MSOffice/RK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Stavba"/>
      <sheetName val="Objekt"/>
      <sheetName val="List1"/>
    </sheetNames>
    <sheetDataSet>
      <sheetData sheetId="0" refreshError="1"/>
      <sheetData sheetId="1">
        <row r="19">
          <cell r="D19">
            <v>9</v>
          </cell>
        </row>
        <row r="21">
          <cell r="D21">
            <v>19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/>
  <dimension ref="B1:N42"/>
  <sheetViews>
    <sheetView showGridLines="0" zoomScaleNormal="75" zoomScaleSheetLayoutView="75" workbookViewId="0">
      <selection activeCell="F37" sqref="F37"/>
    </sheetView>
  </sheetViews>
  <sheetFormatPr defaultRowHeight="12.75" x14ac:dyDescent="0.2"/>
  <cols>
    <col min="1" max="1" width="0.5703125" customWidth="1"/>
    <col min="2" max="2" width="7.140625" customWidth="1"/>
    <col min="4" max="4" width="19.7109375" customWidth="1"/>
    <col min="5" max="5" width="7" customWidth="1"/>
    <col min="6" max="6" width="16.7109375" customWidth="1"/>
    <col min="7" max="7" width="11" style="1" customWidth="1"/>
    <col min="8" max="8" width="11" customWidth="1"/>
    <col min="9" max="9" width="12.85546875" style="1" customWidth="1"/>
    <col min="10" max="14" width="10.7109375" customWidth="1"/>
  </cols>
  <sheetData>
    <row r="1" spans="2:14" ht="12" customHeight="1" x14ac:dyDescent="0.2"/>
    <row r="2" spans="2:14" ht="17.25" customHeight="1" x14ac:dyDescent="0.25">
      <c r="B2" s="2"/>
      <c r="C2" s="3" t="s">
        <v>167</v>
      </c>
      <c r="E2" s="4"/>
      <c r="F2" s="3"/>
      <c r="G2" s="5"/>
      <c r="H2" s="6" t="s">
        <v>0</v>
      </c>
      <c r="I2" s="7">
        <f ca="1">TODAY()</f>
        <v>42011</v>
      </c>
      <c r="J2" s="2"/>
    </row>
    <row r="3" spans="2:14" ht="6" customHeight="1" x14ac:dyDescent="0.2">
      <c r="C3" s="8"/>
      <c r="D3" s="9" t="s">
        <v>1</v>
      </c>
    </row>
    <row r="4" spans="2:14" ht="4.5" customHeight="1" x14ac:dyDescent="0.2"/>
    <row r="5" spans="2:14" ht="13.5" customHeight="1" x14ac:dyDescent="0.25">
      <c r="C5" s="10" t="s">
        <v>2</v>
      </c>
      <c r="D5" s="11" t="s">
        <v>168</v>
      </c>
      <c r="E5" s="12"/>
      <c r="F5" s="13"/>
      <c r="G5" s="14"/>
      <c r="H5" s="13"/>
      <c r="N5" s="7"/>
    </row>
    <row r="7" spans="2:14" x14ac:dyDescent="0.2">
      <c r="C7" s="15" t="s">
        <v>3</v>
      </c>
      <c r="D7" s="16"/>
      <c r="H7" s="17" t="s">
        <v>4</v>
      </c>
      <c r="I7" s="16"/>
      <c r="J7" s="16"/>
    </row>
    <row r="8" spans="2:14" x14ac:dyDescent="0.2">
      <c r="D8" s="16"/>
      <c r="H8" s="17" t="s">
        <v>5</v>
      </c>
      <c r="I8" s="16"/>
      <c r="J8" s="16"/>
    </row>
    <row r="9" spans="2:14" x14ac:dyDescent="0.2">
      <c r="C9" s="17"/>
      <c r="D9" s="16"/>
      <c r="H9" s="17"/>
      <c r="I9" s="16"/>
    </row>
    <row r="10" spans="2:14" x14ac:dyDescent="0.2">
      <c r="H10" s="17"/>
      <c r="I10" s="16"/>
    </row>
    <row r="11" spans="2:14" x14ac:dyDescent="0.2">
      <c r="C11" s="15" t="s">
        <v>6</v>
      </c>
      <c r="D11" s="16"/>
      <c r="H11" s="17" t="s">
        <v>4</v>
      </c>
      <c r="I11" s="16"/>
      <c r="J11" s="16"/>
    </row>
    <row r="12" spans="2:14" x14ac:dyDescent="0.2">
      <c r="D12" s="16"/>
      <c r="H12" s="17" t="s">
        <v>5</v>
      </c>
      <c r="I12" s="16"/>
      <c r="J12" s="16"/>
    </row>
    <row r="13" spans="2:14" ht="12.75" customHeight="1" x14ac:dyDescent="0.2">
      <c r="C13" s="17"/>
      <c r="D13" s="16"/>
      <c r="I13" s="17"/>
    </row>
    <row r="14" spans="2:14" ht="0.75" hidden="1" customHeight="1" x14ac:dyDescent="0.2">
      <c r="I14" s="17"/>
    </row>
    <row r="15" spans="2:14" ht="4.5" customHeight="1" x14ac:dyDescent="0.2">
      <c r="I15" s="17"/>
    </row>
    <row r="16" spans="2:14" ht="4.5" customHeight="1" x14ac:dyDescent="0.2"/>
    <row r="17" spans="2:11" ht="3.75" customHeight="1" x14ac:dyDescent="0.2"/>
    <row r="18" spans="2:11" ht="13.5" customHeight="1" x14ac:dyDescent="0.2">
      <c r="B18" s="18"/>
      <c r="C18" s="19"/>
      <c r="D18" s="19"/>
      <c r="E18" s="20"/>
      <c r="F18" s="21"/>
      <c r="G18" s="22"/>
      <c r="H18" s="23"/>
      <c r="I18" s="24" t="s">
        <v>7</v>
      </c>
      <c r="J18" s="25"/>
    </row>
    <row r="19" spans="2:11" ht="15" customHeight="1" x14ac:dyDescent="0.2">
      <c r="B19" s="26" t="s">
        <v>8</v>
      </c>
      <c r="C19" s="27"/>
      <c r="D19" s="28">
        <v>0</v>
      </c>
      <c r="E19" s="29" t="s">
        <v>9</v>
      </c>
      <c r="F19" s="30"/>
      <c r="G19" s="31"/>
      <c r="H19" s="184">
        <f>CEILING(G32,1)</f>
        <v>0</v>
      </c>
      <c r="I19" s="185"/>
      <c r="J19" s="32"/>
    </row>
    <row r="20" spans="2:11" x14ac:dyDescent="0.2">
      <c r="B20" s="26" t="s">
        <v>10</v>
      </c>
      <c r="C20" s="27"/>
      <c r="D20" s="28">
        <v>0</v>
      </c>
      <c r="E20" s="29" t="s">
        <v>9</v>
      </c>
      <c r="F20" s="33"/>
      <c r="G20" s="34"/>
      <c r="H20" s="186">
        <f>ROUND(H19*D20/100,1)</f>
        <v>0</v>
      </c>
      <c r="I20" s="187"/>
      <c r="J20" s="35"/>
    </row>
    <row r="21" spans="2:11" x14ac:dyDescent="0.2">
      <c r="B21" s="26" t="s">
        <v>8</v>
      </c>
      <c r="C21" s="27"/>
      <c r="D21" s="28">
        <v>15</v>
      </c>
      <c r="E21" s="29" t="s">
        <v>9</v>
      </c>
      <c r="F21" s="33"/>
      <c r="G21" s="34"/>
      <c r="H21" s="186">
        <f>CEILING(H32,1)</f>
        <v>0</v>
      </c>
      <c r="I21" s="187"/>
      <c r="J21" s="35"/>
    </row>
    <row r="22" spans="2:11" ht="13.5" thickBot="1" x14ac:dyDescent="0.25">
      <c r="B22" s="26" t="s">
        <v>10</v>
      </c>
      <c r="C22" s="27"/>
      <c r="D22" s="28">
        <f>SazbaDPH2</f>
        <v>15</v>
      </c>
      <c r="E22" s="29" t="s">
        <v>9</v>
      </c>
      <c r="F22" s="36"/>
      <c r="G22" s="37"/>
      <c r="H22" s="188">
        <f>ROUND(H21*D21/100,1)</f>
        <v>0</v>
      </c>
      <c r="I22" s="189"/>
      <c r="J22" s="35"/>
    </row>
    <row r="23" spans="2:11" ht="16.5" thickBot="1" x14ac:dyDescent="0.25">
      <c r="B23" s="38" t="s">
        <v>11</v>
      </c>
      <c r="C23" s="39"/>
      <c r="D23" s="39"/>
      <c r="E23" s="40"/>
      <c r="F23" s="41"/>
      <c r="G23" s="42"/>
      <c r="H23" s="190">
        <f>SUM(SUM(H19:I22))</f>
        <v>0</v>
      </c>
      <c r="I23" s="191"/>
      <c r="J23" s="43"/>
    </row>
    <row r="26" spans="2:11" ht="1.5" customHeight="1" x14ac:dyDescent="0.2"/>
    <row r="27" spans="2:11" ht="15.75" customHeight="1" x14ac:dyDescent="0.25">
      <c r="B27" s="12" t="s">
        <v>12</v>
      </c>
      <c r="C27" s="44"/>
      <c r="D27" s="44"/>
      <c r="E27" s="44"/>
      <c r="F27" s="44"/>
      <c r="G27" s="44"/>
      <c r="H27" s="44"/>
      <c r="I27" s="44"/>
      <c r="J27" s="44"/>
      <c r="K27" s="45"/>
    </row>
    <row r="28" spans="2:11" ht="5.25" customHeight="1" x14ac:dyDescent="0.2">
      <c r="K28" s="45"/>
    </row>
    <row r="29" spans="2:11" ht="24" customHeight="1" x14ac:dyDescent="0.2">
      <c r="B29" s="46" t="s">
        <v>13</v>
      </c>
      <c r="C29" s="47"/>
      <c r="D29" s="47"/>
      <c r="E29" s="48"/>
      <c r="F29" s="49" t="s">
        <v>14</v>
      </c>
      <c r="G29" s="50" t="str">
        <f>CONCATENATE("Základ DPH ",SazbaDPH1," %")</f>
        <v>Základ DPH 0 %</v>
      </c>
      <c r="H29" s="51" t="str">
        <f>CONCATENATE("Základ DPH ",SazbaDPH2," %")</f>
        <v>Základ DPH 15 %</v>
      </c>
      <c r="I29" s="52" t="s">
        <v>15</v>
      </c>
    </row>
    <row r="30" spans="2:11" x14ac:dyDescent="0.2">
      <c r="B30" s="53" t="s">
        <v>122</v>
      </c>
      <c r="C30" s="54" t="s">
        <v>123</v>
      </c>
      <c r="D30" s="55"/>
      <c r="E30" s="56"/>
      <c r="F30" s="57">
        <f>G30+H30+I30</f>
        <v>0</v>
      </c>
      <c r="G30" s="58">
        <v>0</v>
      </c>
      <c r="H30" s="59">
        <v>0</v>
      </c>
      <c r="I30" s="59">
        <f>(G30*SazbaDPH1)/100+(H30*SazbaDPH2)/100</f>
        <v>0</v>
      </c>
    </row>
    <row r="31" spans="2:11" x14ac:dyDescent="0.2">
      <c r="B31" s="60" t="s">
        <v>163</v>
      </c>
      <c r="C31" s="61" t="s">
        <v>164</v>
      </c>
      <c r="D31" s="62"/>
      <c r="E31" s="63"/>
      <c r="F31" s="64">
        <f t="shared" ref="F31" si="0">G31+H31+I31</f>
        <v>0</v>
      </c>
      <c r="G31" s="65">
        <v>0</v>
      </c>
      <c r="H31" s="66">
        <v>0</v>
      </c>
      <c r="I31" s="67">
        <f t="shared" ref="I31" si="1">G31*SazbaDPH1/100+H31*SazbaDPH2/100</f>
        <v>0</v>
      </c>
    </row>
    <row r="32" spans="2:11" ht="17.25" customHeight="1" x14ac:dyDescent="0.2">
      <c r="B32" s="68" t="s">
        <v>16</v>
      </c>
      <c r="C32" s="69"/>
      <c r="D32" s="70"/>
      <c r="E32" s="71"/>
      <c r="F32" s="72">
        <f>SUM(F30:F31)</f>
        <v>0</v>
      </c>
      <c r="G32" s="73">
        <f>SUM(G30:G31)</f>
        <v>0</v>
      </c>
      <c r="H32" s="74">
        <f>SUM(H30:H31)</f>
        <v>0</v>
      </c>
      <c r="I32" s="74">
        <f>SUM(I30:I31)</f>
        <v>0</v>
      </c>
    </row>
    <row r="33" spans="2:10" x14ac:dyDescent="0.2">
      <c r="B33" s="75"/>
      <c r="C33" s="75"/>
      <c r="D33" s="75"/>
      <c r="E33" s="75"/>
      <c r="F33" s="75"/>
      <c r="G33" s="75"/>
      <c r="H33" s="75"/>
      <c r="I33" s="75"/>
      <c r="J33" s="75"/>
    </row>
    <row r="34" spans="2:10" x14ac:dyDescent="0.2">
      <c r="B34" s="75"/>
      <c r="C34" s="75"/>
      <c r="D34" s="75"/>
      <c r="E34" s="75"/>
      <c r="F34" s="75"/>
      <c r="G34" s="75"/>
      <c r="H34" s="75"/>
      <c r="I34" s="75"/>
      <c r="J34" s="75"/>
    </row>
    <row r="35" spans="2:10" x14ac:dyDescent="0.2">
      <c r="B35" s="75"/>
      <c r="C35" s="75"/>
      <c r="D35" s="75"/>
      <c r="E35" s="75"/>
      <c r="F35" s="75"/>
      <c r="G35" s="75"/>
      <c r="H35" s="75"/>
      <c r="I35" s="75"/>
      <c r="J35" s="75"/>
    </row>
    <row r="36" spans="2:10" x14ac:dyDescent="0.2">
      <c r="B36" s="75"/>
      <c r="C36" s="75"/>
      <c r="D36" s="75"/>
      <c r="E36" s="75"/>
      <c r="F36" s="75"/>
      <c r="G36" s="75"/>
      <c r="H36" s="75"/>
      <c r="I36" s="75"/>
      <c r="J36" s="75"/>
    </row>
    <row r="37" spans="2:10" x14ac:dyDescent="0.2">
      <c r="B37" s="75"/>
      <c r="C37" s="75"/>
      <c r="D37" s="75"/>
      <c r="E37" s="75"/>
      <c r="F37" s="75"/>
      <c r="G37" s="75"/>
      <c r="H37" s="75"/>
      <c r="I37" s="75"/>
      <c r="J37" s="75"/>
    </row>
    <row r="41" spans="2:10" x14ac:dyDescent="0.2">
      <c r="C41" s="76"/>
      <c r="F41" s="76"/>
    </row>
    <row r="42" spans="2:10" x14ac:dyDescent="0.2">
      <c r="C42" s="77"/>
      <c r="D42" s="78" t="s">
        <v>17</v>
      </c>
      <c r="E42" s="79"/>
      <c r="F42" s="79"/>
      <c r="G42" s="80"/>
      <c r="H42" s="77" t="s">
        <v>18</v>
      </c>
      <c r="I42" s="80"/>
      <c r="J42" s="1"/>
    </row>
  </sheetData>
  <mergeCells count="5">
    <mergeCell ref="H19:I19"/>
    <mergeCell ref="H20:I20"/>
    <mergeCell ref="H21:I21"/>
    <mergeCell ref="H22:I22"/>
    <mergeCell ref="H23:I23"/>
  </mergeCells>
  <pageMargins left="0.59055118110236227" right="0.19685039370078741" top="0.39370078740157483" bottom="0.39370078740157483" header="0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041"/>
  <sheetViews>
    <sheetView showGridLines="0" showZeros="0" zoomScaleNormal="100" workbookViewId="0">
      <selection activeCell="F17" sqref="F17"/>
    </sheetView>
  </sheetViews>
  <sheetFormatPr defaultRowHeight="12.75" x14ac:dyDescent="0.2"/>
  <cols>
    <col min="1" max="1" width="4.42578125" style="81" customWidth="1"/>
    <col min="2" max="2" width="11.5703125" style="81" customWidth="1"/>
    <col min="3" max="3" width="40.42578125" style="81" customWidth="1"/>
    <col min="4" max="4" width="5.5703125" style="81" customWidth="1"/>
    <col min="5" max="5" width="8.5703125" style="101" customWidth="1"/>
    <col min="6" max="6" width="9.85546875" style="81" customWidth="1"/>
    <col min="7" max="7" width="13.85546875" style="81" customWidth="1"/>
    <col min="8" max="8" width="11" style="81" hidden="1" customWidth="1"/>
    <col min="9" max="9" width="9.7109375" style="81" hidden="1" customWidth="1"/>
    <col min="10" max="10" width="11.28515625" style="81" hidden="1" customWidth="1"/>
    <col min="11" max="11" width="10.42578125" style="81" hidden="1" customWidth="1"/>
    <col min="12" max="12" width="75.42578125" style="81" customWidth="1"/>
    <col min="13" max="13" width="45.28515625" style="81" customWidth="1"/>
    <col min="14" max="55" width="9.140625" style="81"/>
    <col min="56" max="56" width="62.28515625" style="81" customWidth="1"/>
    <col min="57" max="16384" width="9.140625" style="81"/>
  </cols>
  <sheetData>
    <row r="1" spans="1:104" ht="15" customHeight="1" x14ac:dyDescent="0.25">
      <c r="A1" s="192" t="s">
        <v>45</v>
      </c>
      <c r="B1" s="192"/>
      <c r="C1" s="192"/>
      <c r="D1" s="192"/>
      <c r="E1" s="192"/>
      <c r="F1" s="192"/>
      <c r="G1" s="192"/>
    </row>
    <row r="2" spans="1:104" ht="3" customHeight="1" thickBot="1" x14ac:dyDescent="0.25">
      <c r="B2" s="82"/>
      <c r="C2" s="83"/>
      <c r="D2" s="83"/>
      <c r="E2" s="84"/>
      <c r="F2" s="83"/>
      <c r="G2" s="83"/>
    </row>
    <row r="3" spans="1:104" ht="13.5" customHeight="1" thickTop="1" x14ac:dyDescent="0.2">
      <c r="A3" s="85" t="s">
        <v>19</v>
      </c>
      <c r="B3" s="86"/>
      <c r="C3" s="87"/>
      <c r="D3" s="88" t="s">
        <v>124</v>
      </c>
      <c r="E3" s="89"/>
      <c r="F3" s="90"/>
      <c r="G3" s="91"/>
    </row>
    <row r="4" spans="1:104" ht="13.5" customHeight="1" thickBot="1" x14ac:dyDescent="0.25">
      <c r="A4" s="92" t="s">
        <v>20</v>
      </c>
      <c r="B4" s="93"/>
      <c r="C4" s="94"/>
      <c r="D4" s="95" t="s">
        <v>125</v>
      </c>
      <c r="E4" s="96"/>
      <c r="F4" s="97"/>
      <c r="G4" s="98"/>
    </row>
    <row r="5" spans="1:104" ht="13.5" thickTop="1" x14ac:dyDescent="0.2">
      <c r="A5" s="99"/>
      <c r="B5" s="100"/>
      <c r="C5" s="100"/>
      <c r="G5" s="102"/>
    </row>
    <row r="6" spans="1:104" s="108" customFormat="1" ht="26.25" customHeight="1" x14ac:dyDescent="0.2">
      <c r="A6" s="103" t="s">
        <v>21</v>
      </c>
      <c r="B6" s="104" t="s">
        <v>22</v>
      </c>
      <c r="C6" s="104" t="s">
        <v>23</v>
      </c>
      <c r="D6" s="104" t="s">
        <v>24</v>
      </c>
      <c r="E6" s="105" t="s">
        <v>25</v>
      </c>
      <c r="F6" s="104" t="s">
        <v>26</v>
      </c>
      <c r="G6" s="106" t="s">
        <v>27</v>
      </c>
      <c r="H6" s="107" t="s">
        <v>28</v>
      </c>
      <c r="I6" s="107" t="s">
        <v>29</v>
      </c>
      <c r="J6" s="107" t="s">
        <v>30</v>
      </c>
      <c r="K6" s="107" t="s">
        <v>31</v>
      </c>
    </row>
    <row r="7" spans="1:104" ht="14.25" customHeight="1" x14ac:dyDescent="0.2">
      <c r="A7" s="109" t="s">
        <v>32</v>
      </c>
      <c r="B7" s="110" t="s">
        <v>46</v>
      </c>
      <c r="C7" s="111" t="s">
        <v>47</v>
      </c>
      <c r="D7" s="112"/>
      <c r="E7" s="113"/>
      <c r="F7" s="113"/>
      <c r="G7" s="114"/>
      <c r="H7" s="115"/>
      <c r="I7" s="116"/>
      <c r="J7" s="117"/>
      <c r="K7" s="118"/>
      <c r="O7" s="119"/>
    </row>
    <row r="8" spans="1:104" x14ac:dyDescent="0.2">
      <c r="A8" s="120">
        <v>1</v>
      </c>
      <c r="B8" s="121" t="s">
        <v>48</v>
      </c>
      <c r="C8" s="122" t="s">
        <v>49</v>
      </c>
      <c r="D8" s="123" t="s">
        <v>50</v>
      </c>
      <c r="E8" s="124">
        <v>65</v>
      </c>
      <c r="F8" s="125">
        <v>0</v>
      </c>
      <c r="G8" s="126">
        <f>E8*F8</f>
        <v>0</v>
      </c>
      <c r="H8" s="127">
        <v>0</v>
      </c>
      <c r="I8" s="128">
        <f>E8*H8</f>
        <v>0</v>
      </c>
      <c r="J8" s="127">
        <v>0</v>
      </c>
      <c r="K8" s="128">
        <f>E8*J8</f>
        <v>0</v>
      </c>
      <c r="O8" s="119"/>
      <c r="Z8" s="129"/>
      <c r="AA8" s="129">
        <v>1</v>
      </c>
      <c r="AB8" s="129">
        <v>7</v>
      </c>
      <c r="AC8" s="129">
        <v>7</v>
      </c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CA8" s="129">
        <v>1</v>
      </c>
      <c r="CB8" s="129">
        <v>7</v>
      </c>
      <c r="CZ8" s="81">
        <v>2</v>
      </c>
    </row>
    <row r="9" spans="1:104" x14ac:dyDescent="0.2">
      <c r="A9" s="120">
        <v>2</v>
      </c>
      <c r="B9" s="121" t="s">
        <v>51</v>
      </c>
      <c r="C9" s="122" t="s">
        <v>52</v>
      </c>
      <c r="D9" s="123" t="s">
        <v>50</v>
      </c>
      <c r="E9" s="124">
        <v>65</v>
      </c>
      <c r="F9" s="125">
        <v>0</v>
      </c>
      <c r="G9" s="126">
        <f>E9*F9</f>
        <v>0</v>
      </c>
      <c r="H9" s="127">
        <v>0</v>
      </c>
      <c r="I9" s="128">
        <f>E9*H9</f>
        <v>0</v>
      </c>
      <c r="J9" s="127">
        <v>0</v>
      </c>
      <c r="K9" s="128">
        <f>E9*J9</f>
        <v>0</v>
      </c>
      <c r="O9" s="119"/>
      <c r="Z9" s="129"/>
      <c r="AA9" s="129">
        <v>1</v>
      </c>
      <c r="AB9" s="129">
        <v>7</v>
      </c>
      <c r="AC9" s="129">
        <v>7</v>
      </c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CA9" s="129">
        <v>1</v>
      </c>
      <c r="CB9" s="129">
        <v>7</v>
      </c>
      <c r="CZ9" s="81">
        <v>2</v>
      </c>
    </row>
    <row r="10" spans="1:104" x14ac:dyDescent="0.2">
      <c r="A10" s="131" t="s">
        <v>33</v>
      </c>
      <c r="B10" s="132" t="s">
        <v>46</v>
      </c>
      <c r="C10" s="133" t="s">
        <v>47</v>
      </c>
      <c r="D10" s="134"/>
      <c r="E10" s="135"/>
      <c r="F10" s="182"/>
      <c r="G10" s="136">
        <f>SUM(G7:G9)</f>
        <v>0</v>
      </c>
      <c r="H10" s="137"/>
      <c r="I10" s="138">
        <f>SUM(I7:I9)</f>
        <v>0</v>
      </c>
      <c r="J10" s="139"/>
      <c r="K10" s="138">
        <f>SUM(K7:K9)</f>
        <v>0</v>
      </c>
      <c r="O10" s="119"/>
      <c r="X10" s="140">
        <f>K10</f>
        <v>0</v>
      </c>
      <c r="Y10" s="140">
        <f>I10</f>
        <v>0</v>
      </c>
      <c r="Z10" s="141">
        <f>G10</f>
        <v>0</v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42"/>
      <c r="BB10" s="142"/>
      <c r="BC10" s="142"/>
      <c r="BD10" s="142"/>
      <c r="BE10" s="142"/>
      <c r="BF10" s="142"/>
      <c r="BG10" s="129"/>
      <c r="BH10" s="129"/>
      <c r="BI10" s="129"/>
      <c r="BJ10" s="129"/>
      <c r="BK10" s="129"/>
    </row>
    <row r="11" spans="1:104" ht="14.25" customHeight="1" x14ac:dyDescent="0.2">
      <c r="A11" s="109" t="s">
        <v>32</v>
      </c>
      <c r="B11" s="110" t="s">
        <v>53</v>
      </c>
      <c r="C11" s="111" t="s">
        <v>54</v>
      </c>
      <c r="D11" s="112"/>
      <c r="E11" s="113"/>
      <c r="F11" s="183"/>
      <c r="G11" s="114"/>
      <c r="H11" s="115"/>
      <c r="I11" s="116"/>
      <c r="J11" s="117"/>
      <c r="K11" s="118"/>
      <c r="O11" s="119"/>
    </row>
    <row r="12" spans="1:104" ht="22.5" x14ac:dyDescent="0.2">
      <c r="A12" s="120">
        <v>3</v>
      </c>
      <c r="B12" s="121" t="s">
        <v>55</v>
      </c>
      <c r="C12" s="122" t="s">
        <v>56</v>
      </c>
      <c r="D12" s="123" t="s">
        <v>57</v>
      </c>
      <c r="E12" s="124">
        <v>2</v>
      </c>
      <c r="F12" s="125">
        <v>0</v>
      </c>
      <c r="G12" s="126">
        <f>E12*F12</f>
        <v>0</v>
      </c>
      <c r="H12" s="127">
        <v>0</v>
      </c>
      <c r="I12" s="128">
        <f>E12*H12</f>
        <v>0</v>
      </c>
      <c r="J12" s="127">
        <v>0</v>
      </c>
      <c r="K12" s="128">
        <f>E12*J12</f>
        <v>0</v>
      </c>
      <c r="O12" s="119"/>
      <c r="Z12" s="129"/>
      <c r="AA12" s="129">
        <v>1</v>
      </c>
      <c r="AB12" s="129">
        <v>7</v>
      </c>
      <c r="AC12" s="129">
        <v>7</v>
      </c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CA12" s="129">
        <v>1</v>
      </c>
      <c r="CB12" s="129">
        <v>7</v>
      </c>
      <c r="CZ12" s="81">
        <v>2</v>
      </c>
    </row>
    <row r="13" spans="1:104" x14ac:dyDescent="0.2">
      <c r="A13" s="120">
        <v>4</v>
      </c>
      <c r="B13" s="121" t="s">
        <v>58</v>
      </c>
      <c r="C13" s="122" t="s">
        <v>59</v>
      </c>
      <c r="D13" s="123" t="s">
        <v>50</v>
      </c>
      <c r="E13" s="124">
        <v>8</v>
      </c>
      <c r="F13" s="125">
        <v>0</v>
      </c>
      <c r="G13" s="126">
        <f>E13*F13</f>
        <v>0</v>
      </c>
      <c r="H13" s="127">
        <v>0</v>
      </c>
      <c r="I13" s="128">
        <f>E13*H13</f>
        <v>0</v>
      </c>
      <c r="J13" s="127">
        <v>0</v>
      </c>
      <c r="K13" s="128">
        <f>E13*J13</f>
        <v>0</v>
      </c>
      <c r="O13" s="119"/>
      <c r="Z13" s="129"/>
      <c r="AA13" s="129">
        <v>1</v>
      </c>
      <c r="AB13" s="129">
        <v>7</v>
      </c>
      <c r="AC13" s="129">
        <v>7</v>
      </c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CA13" s="129">
        <v>1</v>
      </c>
      <c r="CB13" s="129">
        <v>7</v>
      </c>
      <c r="CZ13" s="81">
        <v>2</v>
      </c>
    </row>
    <row r="14" spans="1:104" x14ac:dyDescent="0.2">
      <c r="A14" s="131" t="s">
        <v>33</v>
      </c>
      <c r="B14" s="132" t="s">
        <v>53</v>
      </c>
      <c r="C14" s="133" t="s">
        <v>54</v>
      </c>
      <c r="D14" s="134"/>
      <c r="E14" s="135"/>
      <c r="F14" s="182"/>
      <c r="G14" s="136">
        <f>SUM(G11:G13)</f>
        <v>0</v>
      </c>
      <c r="H14" s="137"/>
      <c r="I14" s="138">
        <f>SUM(I11:I13)</f>
        <v>0</v>
      </c>
      <c r="J14" s="139"/>
      <c r="K14" s="138">
        <f>SUM(K11:K13)</f>
        <v>0</v>
      </c>
      <c r="O14" s="119"/>
      <c r="X14" s="140">
        <f>K14</f>
        <v>0</v>
      </c>
      <c r="Y14" s="140">
        <f>I14</f>
        <v>0</v>
      </c>
      <c r="Z14" s="141">
        <f>G14</f>
        <v>0</v>
      </c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42"/>
      <c r="BB14" s="142"/>
      <c r="BC14" s="142"/>
      <c r="BD14" s="142"/>
      <c r="BE14" s="142"/>
      <c r="BF14" s="142"/>
      <c r="BG14" s="129"/>
      <c r="BH14" s="129"/>
      <c r="BI14" s="129"/>
      <c r="BJ14" s="129"/>
      <c r="BK14" s="129"/>
    </row>
    <row r="15" spans="1:104" ht="14.25" customHeight="1" x14ac:dyDescent="0.2">
      <c r="A15" s="109" t="s">
        <v>32</v>
      </c>
      <c r="B15" s="110" t="s">
        <v>60</v>
      </c>
      <c r="C15" s="111" t="s">
        <v>61</v>
      </c>
      <c r="D15" s="112"/>
      <c r="E15" s="113"/>
      <c r="F15" s="183"/>
      <c r="G15" s="114"/>
      <c r="H15" s="115"/>
      <c r="I15" s="116"/>
      <c r="J15" s="117"/>
      <c r="K15" s="118"/>
      <c r="O15" s="119"/>
    </row>
    <row r="16" spans="1:104" x14ac:dyDescent="0.2">
      <c r="A16" s="120">
        <v>5</v>
      </c>
      <c r="B16" s="121" t="s">
        <v>62</v>
      </c>
      <c r="C16" s="122" t="s">
        <v>63</v>
      </c>
      <c r="D16" s="123" t="s">
        <v>50</v>
      </c>
      <c r="E16" s="124">
        <v>14</v>
      </c>
      <c r="F16" s="125"/>
      <c r="G16" s="126">
        <f>E16*F16</f>
        <v>0</v>
      </c>
      <c r="H16" s="127">
        <v>0</v>
      </c>
      <c r="I16" s="128">
        <f>E16*H16</f>
        <v>0</v>
      </c>
      <c r="J16" s="127">
        <v>0</v>
      </c>
      <c r="K16" s="128">
        <f>E16*J16</f>
        <v>0</v>
      </c>
      <c r="O16" s="119"/>
      <c r="Z16" s="129"/>
      <c r="AA16" s="129">
        <v>1</v>
      </c>
      <c r="AB16" s="129">
        <v>7</v>
      </c>
      <c r="AC16" s="129">
        <v>7</v>
      </c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CA16" s="129">
        <v>1</v>
      </c>
      <c r="CB16" s="129">
        <v>7</v>
      </c>
      <c r="CZ16" s="81">
        <v>2</v>
      </c>
    </row>
    <row r="17" spans="1:104" x14ac:dyDescent="0.2">
      <c r="A17" s="120">
        <v>6</v>
      </c>
      <c r="B17" s="121" t="s">
        <v>64</v>
      </c>
      <c r="C17" s="122" t="s">
        <v>65</v>
      </c>
      <c r="D17" s="123" t="s">
        <v>50</v>
      </c>
      <c r="E17" s="124">
        <v>32</v>
      </c>
      <c r="F17" s="125">
        <v>0</v>
      </c>
      <c r="G17" s="126">
        <f>E17*F17</f>
        <v>0</v>
      </c>
      <c r="H17" s="127">
        <v>0</v>
      </c>
      <c r="I17" s="128">
        <f>E17*H17</f>
        <v>0</v>
      </c>
      <c r="J17" s="127">
        <v>0</v>
      </c>
      <c r="K17" s="128">
        <f>E17*J17</f>
        <v>0</v>
      </c>
      <c r="O17" s="119"/>
      <c r="Z17" s="129"/>
      <c r="AA17" s="129">
        <v>1</v>
      </c>
      <c r="AB17" s="129">
        <v>7</v>
      </c>
      <c r="AC17" s="129">
        <v>7</v>
      </c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CA17" s="129">
        <v>1</v>
      </c>
      <c r="CB17" s="129">
        <v>7</v>
      </c>
      <c r="CZ17" s="81">
        <v>2</v>
      </c>
    </row>
    <row r="18" spans="1:104" x14ac:dyDescent="0.2">
      <c r="A18" s="120">
        <v>7</v>
      </c>
      <c r="B18" s="121" t="s">
        <v>66</v>
      </c>
      <c r="C18" s="122" t="s">
        <v>67</v>
      </c>
      <c r="D18" s="123" t="s">
        <v>50</v>
      </c>
      <c r="E18" s="124">
        <v>19</v>
      </c>
      <c r="F18" s="125"/>
      <c r="G18" s="126">
        <f>E18*F18</f>
        <v>0</v>
      </c>
      <c r="H18" s="127">
        <v>0</v>
      </c>
      <c r="I18" s="128">
        <f>E18*H18</f>
        <v>0</v>
      </c>
      <c r="J18" s="127">
        <v>0</v>
      </c>
      <c r="K18" s="128">
        <f>E18*J18</f>
        <v>0</v>
      </c>
      <c r="O18" s="119"/>
      <c r="Z18" s="129"/>
      <c r="AA18" s="129">
        <v>1</v>
      </c>
      <c r="AB18" s="129">
        <v>7</v>
      </c>
      <c r="AC18" s="129">
        <v>7</v>
      </c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CA18" s="129">
        <v>1</v>
      </c>
      <c r="CB18" s="129">
        <v>7</v>
      </c>
      <c r="CZ18" s="81">
        <v>2</v>
      </c>
    </row>
    <row r="19" spans="1:104" x14ac:dyDescent="0.2">
      <c r="A19" s="131" t="s">
        <v>33</v>
      </c>
      <c r="B19" s="132" t="s">
        <v>60</v>
      </c>
      <c r="C19" s="133" t="s">
        <v>61</v>
      </c>
      <c r="D19" s="134"/>
      <c r="E19" s="135"/>
      <c r="F19" s="182"/>
      <c r="G19" s="136">
        <f>SUM(G15:G18)</f>
        <v>0</v>
      </c>
      <c r="H19" s="137"/>
      <c r="I19" s="138">
        <f>SUM(I15:I18)</f>
        <v>0</v>
      </c>
      <c r="J19" s="139"/>
      <c r="K19" s="138">
        <f>SUM(K15:K18)</f>
        <v>0</v>
      </c>
      <c r="O19" s="119"/>
      <c r="X19" s="140">
        <f>K19</f>
        <v>0</v>
      </c>
      <c r="Y19" s="140">
        <f>I19</f>
        <v>0</v>
      </c>
      <c r="Z19" s="141">
        <f>G19</f>
        <v>0</v>
      </c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42"/>
      <c r="BB19" s="142"/>
      <c r="BC19" s="142"/>
      <c r="BD19" s="142"/>
      <c r="BE19" s="142"/>
      <c r="BF19" s="142"/>
      <c r="BG19" s="129"/>
      <c r="BH19" s="129"/>
      <c r="BI19" s="129"/>
      <c r="BJ19" s="129"/>
      <c r="BK19" s="129"/>
    </row>
    <row r="20" spans="1:104" ht="14.25" customHeight="1" x14ac:dyDescent="0.2">
      <c r="A20" s="109" t="s">
        <v>32</v>
      </c>
      <c r="B20" s="110" t="s">
        <v>68</v>
      </c>
      <c r="C20" s="111" t="s">
        <v>69</v>
      </c>
      <c r="D20" s="112"/>
      <c r="E20" s="113"/>
      <c r="F20" s="183"/>
      <c r="G20" s="114"/>
      <c r="H20" s="115"/>
      <c r="I20" s="116"/>
      <c r="J20" s="117"/>
      <c r="K20" s="118"/>
      <c r="O20" s="119"/>
    </row>
    <row r="21" spans="1:104" x14ac:dyDescent="0.2">
      <c r="A21" s="120">
        <v>8</v>
      </c>
      <c r="B21" s="121" t="s">
        <v>70</v>
      </c>
      <c r="C21" s="122" t="s">
        <v>71</v>
      </c>
      <c r="D21" s="123" t="s">
        <v>72</v>
      </c>
      <c r="E21" s="124">
        <v>10</v>
      </c>
      <c r="F21" s="125">
        <v>0</v>
      </c>
      <c r="G21" s="126">
        <f t="shared" ref="G21:G29" si="0">E21*F21</f>
        <v>0</v>
      </c>
      <c r="H21" s="127">
        <v>4.1000000000002102E-4</v>
      </c>
      <c r="I21" s="128">
        <f t="shared" ref="I21:I29" si="1">E21*H21</f>
        <v>4.1000000000002102E-3</v>
      </c>
      <c r="J21" s="127">
        <v>0</v>
      </c>
      <c r="K21" s="128">
        <f t="shared" ref="K21:K29" si="2">E21*J21</f>
        <v>0</v>
      </c>
      <c r="O21" s="119"/>
      <c r="Z21" s="129"/>
      <c r="AA21" s="129">
        <v>1</v>
      </c>
      <c r="AB21" s="129">
        <v>7</v>
      </c>
      <c r="AC21" s="129">
        <v>7</v>
      </c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CA21" s="129">
        <v>1</v>
      </c>
      <c r="CB21" s="129">
        <v>7</v>
      </c>
      <c r="CZ21" s="81">
        <v>2</v>
      </c>
    </row>
    <row r="22" spans="1:104" x14ac:dyDescent="0.2">
      <c r="A22" s="120">
        <v>9</v>
      </c>
      <c r="B22" s="121" t="s">
        <v>73</v>
      </c>
      <c r="C22" s="122" t="s">
        <v>74</v>
      </c>
      <c r="D22" s="123" t="s">
        <v>72</v>
      </c>
      <c r="E22" s="124">
        <v>4</v>
      </c>
      <c r="F22" s="125"/>
      <c r="G22" s="126">
        <f t="shared" si="0"/>
        <v>0</v>
      </c>
      <c r="H22" s="127">
        <v>0</v>
      </c>
      <c r="I22" s="128">
        <f t="shared" si="1"/>
        <v>0</v>
      </c>
      <c r="J22" s="127">
        <v>0</v>
      </c>
      <c r="K22" s="128">
        <f t="shared" si="2"/>
        <v>0</v>
      </c>
      <c r="O22" s="119"/>
      <c r="Z22" s="129"/>
      <c r="AA22" s="129">
        <v>1</v>
      </c>
      <c r="AB22" s="129">
        <v>7</v>
      </c>
      <c r="AC22" s="129">
        <v>7</v>
      </c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CA22" s="129">
        <v>1</v>
      </c>
      <c r="CB22" s="129">
        <v>7</v>
      </c>
      <c r="CZ22" s="81">
        <v>2</v>
      </c>
    </row>
    <row r="23" spans="1:104" ht="22.5" x14ac:dyDescent="0.2">
      <c r="A23" s="120">
        <v>10</v>
      </c>
      <c r="B23" s="121" t="s">
        <v>75</v>
      </c>
      <c r="C23" s="122" t="s">
        <v>76</v>
      </c>
      <c r="D23" s="123" t="s">
        <v>72</v>
      </c>
      <c r="E23" s="124">
        <v>4</v>
      </c>
      <c r="F23" s="125">
        <v>0</v>
      </c>
      <c r="G23" s="126">
        <f t="shared" si="0"/>
        <v>0</v>
      </c>
      <c r="H23" s="127">
        <v>0</v>
      </c>
      <c r="I23" s="128">
        <f t="shared" si="1"/>
        <v>0</v>
      </c>
      <c r="J23" s="127">
        <v>0</v>
      </c>
      <c r="K23" s="128">
        <f t="shared" si="2"/>
        <v>0</v>
      </c>
      <c r="O23" s="119"/>
      <c r="Z23" s="129"/>
      <c r="AA23" s="129">
        <v>1</v>
      </c>
      <c r="AB23" s="129">
        <v>7</v>
      </c>
      <c r="AC23" s="129">
        <v>7</v>
      </c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CA23" s="129">
        <v>1</v>
      </c>
      <c r="CB23" s="129">
        <v>7</v>
      </c>
      <c r="CZ23" s="81">
        <v>2</v>
      </c>
    </row>
    <row r="24" spans="1:104" ht="22.5" x14ac:dyDescent="0.2">
      <c r="A24" s="120">
        <v>11</v>
      </c>
      <c r="B24" s="121" t="s">
        <v>77</v>
      </c>
      <c r="C24" s="122" t="s">
        <v>78</v>
      </c>
      <c r="D24" s="123" t="s">
        <v>72</v>
      </c>
      <c r="E24" s="124">
        <v>2</v>
      </c>
      <c r="F24" s="125">
        <v>0</v>
      </c>
      <c r="G24" s="126">
        <f t="shared" si="0"/>
        <v>0</v>
      </c>
      <c r="H24" s="127">
        <v>0</v>
      </c>
      <c r="I24" s="128">
        <f t="shared" si="1"/>
        <v>0</v>
      </c>
      <c r="J24" s="127">
        <v>0</v>
      </c>
      <c r="K24" s="128">
        <f t="shared" si="2"/>
        <v>0</v>
      </c>
      <c r="O24" s="119"/>
      <c r="Z24" s="129"/>
      <c r="AA24" s="129">
        <v>1</v>
      </c>
      <c r="AB24" s="129">
        <v>7</v>
      </c>
      <c r="AC24" s="129">
        <v>7</v>
      </c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CA24" s="129">
        <v>1</v>
      </c>
      <c r="CB24" s="129">
        <v>7</v>
      </c>
      <c r="CZ24" s="81">
        <v>2</v>
      </c>
    </row>
    <row r="25" spans="1:104" ht="22.5" x14ac:dyDescent="0.2">
      <c r="A25" s="120">
        <v>12</v>
      </c>
      <c r="B25" s="121" t="s">
        <v>79</v>
      </c>
      <c r="C25" s="122" t="s">
        <v>80</v>
      </c>
      <c r="D25" s="123" t="s">
        <v>72</v>
      </c>
      <c r="E25" s="124">
        <v>2</v>
      </c>
      <c r="F25" s="125">
        <v>0</v>
      </c>
      <c r="G25" s="126">
        <f t="shared" si="0"/>
        <v>0</v>
      </c>
      <c r="H25" s="127">
        <v>0</v>
      </c>
      <c r="I25" s="128">
        <f t="shared" si="1"/>
        <v>0</v>
      </c>
      <c r="J25" s="127">
        <v>0</v>
      </c>
      <c r="K25" s="128">
        <f t="shared" si="2"/>
        <v>0</v>
      </c>
      <c r="O25" s="119"/>
      <c r="Z25" s="129"/>
      <c r="AA25" s="129">
        <v>1</v>
      </c>
      <c r="AB25" s="129">
        <v>7</v>
      </c>
      <c r="AC25" s="129">
        <v>7</v>
      </c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CA25" s="129">
        <v>1</v>
      </c>
      <c r="CB25" s="129">
        <v>7</v>
      </c>
      <c r="CZ25" s="81">
        <v>2</v>
      </c>
    </row>
    <row r="26" spans="1:104" x14ac:dyDescent="0.2">
      <c r="A26" s="120">
        <v>13</v>
      </c>
      <c r="B26" s="121" t="s">
        <v>81</v>
      </c>
      <c r="C26" s="122" t="s">
        <v>82</v>
      </c>
      <c r="D26" s="123" t="s">
        <v>72</v>
      </c>
      <c r="E26" s="124">
        <v>5</v>
      </c>
      <c r="F26" s="125">
        <v>0</v>
      </c>
      <c r="G26" s="126">
        <f t="shared" si="0"/>
        <v>0</v>
      </c>
      <c r="H26" s="127">
        <v>0</v>
      </c>
      <c r="I26" s="128">
        <f t="shared" si="1"/>
        <v>0</v>
      </c>
      <c r="J26" s="127">
        <v>0</v>
      </c>
      <c r="K26" s="128">
        <f t="shared" si="2"/>
        <v>0</v>
      </c>
      <c r="O26" s="119"/>
      <c r="Z26" s="129"/>
      <c r="AA26" s="129">
        <v>1</v>
      </c>
      <c r="AB26" s="129">
        <v>7</v>
      </c>
      <c r="AC26" s="129">
        <v>7</v>
      </c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CA26" s="129">
        <v>1</v>
      </c>
      <c r="CB26" s="129">
        <v>7</v>
      </c>
      <c r="CZ26" s="81">
        <v>2</v>
      </c>
    </row>
    <row r="27" spans="1:104" x14ac:dyDescent="0.2">
      <c r="A27" s="120">
        <v>14</v>
      </c>
      <c r="B27" s="121" t="s">
        <v>83</v>
      </c>
      <c r="C27" s="122" t="s">
        <v>84</v>
      </c>
      <c r="D27" s="123" t="s">
        <v>72</v>
      </c>
      <c r="E27" s="124">
        <v>9</v>
      </c>
      <c r="F27" s="125">
        <v>0</v>
      </c>
      <c r="G27" s="126">
        <f t="shared" si="0"/>
        <v>0</v>
      </c>
      <c r="H27" s="127">
        <v>0</v>
      </c>
      <c r="I27" s="128">
        <f t="shared" si="1"/>
        <v>0</v>
      </c>
      <c r="J27" s="127">
        <v>0</v>
      </c>
      <c r="K27" s="128">
        <f t="shared" si="2"/>
        <v>0</v>
      </c>
      <c r="O27" s="119"/>
      <c r="Z27" s="129"/>
      <c r="AA27" s="129">
        <v>1</v>
      </c>
      <c r="AB27" s="129">
        <v>7</v>
      </c>
      <c r="AC27" s="129">
        <v>7</v>
      </c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CA27" s="129">
        <v>1</v>
      </c>
      <c r="CB27" s="129">
        <v>7</v>
      </c>
      <c r="CZ27" s="81">
        <v>2</v>
      </c>
    </row>
    <row r="28" spans="1:104" x14ac:dyDescent="0.2">
      <c r="A28" s="120">
        <v>15</v>
      </c>
      <c r="B28" s="121" t="s">
        <v>85</v>
      </c>
      <c r="C28" s="122" t="s">
        <v>86</v>
      </c>
      <c r="D28" s="123" t="s">
        <v>72</v>
      </c>
      <c r="E28" s="124">
        <v>4</v>
      </c>
      <c r="F28" s="125">
        <v>0</v>
      </c>
      <c r="G28" s="126">
        <f t="shared" si="0"/>
        <v>0</v>
      </c>
      <c r="H28" s="127">
        <v>0</v>
      </c>
      <c r="I28" s="128">
        <f t="shared" si="1"/>
        <v>0</v>
      </c>
      <c r="J28" s="127">
        <v>0</v>
      </c>
      <c r="K28" s="128">
        <f t="shared" si="2"/>
        <v>0</v>
      </c>
      <c r="O28" s="119"/>
      <c r="Z28" s="129"/>
      <c r="AA28" s="129">
        <v>1</v>
      </c>
      <c r="AB28" s="129">
        <v>7</v>
      </c>
      <c r="AC28" s="129">
        <v>7</v>
      </c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CA28" s="129">
        <v>1</v>
      </c>
      <c r="CB28" s="129">
        <v>7</v>
      </c>
      <c r="CZ28" s="81">
        <v>2</v>
      </c>
    </row>
    <row r="29" spans="1:104" x14ac:dyDescent="0.2">
      <c r="A29" s="120">
        <v>16</v>
      </c>
      <c r="B29" s="121" t="s">
        <v>87</v>
      </c>
      <c r="C29" s="122" t="s">
        <v>88</v>
      </c>
      <c r="D29" s="123" t="s">
        <v>72</v>
      </c>
      <c r="E29" s="124">
        <v>9</v>
      </c>
      <c r="F29" s="125">
        <v>0</v>
      </c>
      <c r="G29" s="126">
        <f t="shared" si="0"/>
        <v>0</v>
      </c>
      <c r="H29" s="127">
        <v>0</v>
      </c>
      <c r="I29" s="128">
        <f t="shared" si="1"/>
        <v>0</v>
      </c>
      <c r="J29" s="127">
        <v>0</v>
      </c>
      <c r="K29" s="128">
        <f t="shared" si="2"/>
        <v>0</v>
      </c>
      <c r="O29" s="119"/>
      <c r="Z29" s="129"/>
      <c r="AA29" s="129">
        <v>1</v>
      </c>
      <c r="AB29" s="129">
        <v>7</v>
      </c>
      <c r="AC29" s="129">
        <v>7</v>
      </c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CA29" s="129">
        <v>1</v>
      </c>
      <c r="CB29" s="129">
        <v>7</v>
      </c>
      <c r="CZ29" s="81">
        <v>2</v>
      </c>
    </row>
    <row r="30" spans="1:104" x14ac:dyDescent="0.2">
      <c r="A30" s="131" t="s">
        <v>33</v>
      </c>
      <c r="B30" s="132" t="s">
        <v>68</v>
      </c>
      <c r="C30" s="133" t="s">
        <v>69</v>
      </c>
      <c r="D30" s="134"/>
      <c r="E30" s="135"/>
      <c r="F30" s="182"/>
      <c r="G30" s="136">
        <f>SUM(G20:G29)</f>
        <v>0</v>
      </c>
      <c r="H30" s="137"/>
      <c r="I30" s="138">
        <f>SUM(I20:I29)</f>
        <v>4.1000000000002102E-3</v>
      </c>
      <c r="J30" s="139"/>
      <c r="K30" s="138">
        <f>SUM(K20:K29)</f>
        <v>0</v>
      </c>
      <c r="O30" s="119"/>
      <c r="X30" s="140">
        <f>K30</f>
        <v>0</v>
      </c>
      <c r="Y30" s="140">
        <f>I30</f>
        <v>4.1000000000002102E-3</v>
      </c>
      <c r="Z30" s="141">
        <f>G30</f>
        <v>0</v>
      </c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42"/>
      <c r="BB30" s="142"/>
      <c r="BC30" s="142"/>
      <c r="BD30" s="142"/>
      <c r="BE30" s="142"/>
      <c r="BF30" s="142"/>
      <c r="BG30" s="129"/>
      <c r="BH30" s="129"/>
      <c r="BI30" s="129"/>
      <c r="BJ30" s="129"/>
      <c r="BK30" s="129"/>
    </row>
    <row r="31" spans="1:104" ht="14.25" customHeight="1" x14ac:dyDescent="0.2">
      <c r="A31" s="109" t="s">
        <v>32</v>
      </c>
      <c r="B31" s="110" t="s">
        <v>89</v>
      </c>
      <c r="C31" s="111" t="s">
        <v>90</v>
      </c>
      <c r="D31" s="112"/>
      <c r="E31" s="113"/>
      <c r="F31" s="183"/>
      <c r="G31" s="114"/>
      <c r="H31" s="115"/>
      <c r="I31" s="116"/>
      <c r="J31" s="117"/>
      <c r="K31" s="118"/>
      <c r="O31" s="119"/>
    </row>
    <row r="32" spans="1:104" x14ac:dyDescent="0.2">
      <c r="A32" s="120">
        <v>17</v>
      </c>
      <c r="B32" s="121" t="s">
        <v>91</v>
      </c>
      <c r="C32" s="122" t="s">
        <v>92</v>
      </c>
      <c r="D32" s="123" t="s">
        <v>72</v>
      </c>
      <c r="E32" s="124">
        <v>1</v>
      </c>
      <c r="F32" s="125">
        <v>0</v>
      </c>
      <c r="G32" s="126">
        <f>E32*F32</f>
        <v>0</v>
      </c>
      <c r="H32" s="127">
        <v>0</v>
      </c>
      <c r="I32" s="128">
        <f>E32*H32</f>
        <v>0</v>
      </c>
      <c r="J32" s="127">
        <v>0</v>
      </c>
      <c r="K32" s="128">
        <f>E32*J32</f>
        <v>0</v>
      </c>
      <c r="O32" s="119"/>
      <c r="Z32" s="129"/>
      <c r="AA32" s="129">
        <v>1</v>
      </c>
      <c r="AB32" s="129">
        <v>7</v>
      </c>
      <c r="AC32" s="129">
        <v>7</v>
      </c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CA32" s="129">
        <v>1</v>
      </c>
      <c r="CB32" s="129">
        <v>7</v>
      </c>
      <c r="CZ32" s="81">
        <v>2</v>
      </c>
    </row>
    <row r="33" spans="1:104" x14ac:dyDescent="0.2">
      <c r="A33" s="120">
        <v>18</v>
      </c>
      <c r="B33" s="121" t="s">
        <v>93</v>
      </c>
      <c r="C33" s="122" t="s">
        <v>94</v>
      </c>
      <c r="D33" s="123" t="s">
        <v>72</v>
      </c>
      <c r="E33" s="124">
        <v>1</v>
      </c>
      <c r="F33" s="125">
        <v>0</v>
      </c>
      <c r="G33" s="126">
        <f>E33*F33</f>
        <v>0</v>
      </c>
      <c r="H33" s="127">
        <v>0</v>
      </c>
      <c r="I33" s="128">
        <f>E33*H33</f>
        <v>0</v>
      </c>
      <c r="J33" s="127">
        <v>0</v>
      </c>
      <c r="K33" s="128">
        <f>E33*J33</f>
        <v>0</v>
      </c>
      <c r="O33" s="119"/>
      <c r="Z33" s="129"/>
      <c r="AA33" s="129">
        <v>1</v>
      </c>
      <c r="AB33" s="129">
        <v>7</v>
      </c>
      <c r="AC33" s="129">
        <v>7</v>
      </c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CA33" s="129">
        <v>1</v>
      </c>
      <c r="CB33" s="129">
        <v>7</v>
      </c>
      <c r="CZ33" s="81">
        <v>2</v>
      </c>
    </row>
    <row r="34" spans="1:104" x14ac:dyDescent="0.2">
      <c r="A34" s="120">
        <v>19</v>
      </c>
      <c r="B34" s="121" t="s">
        <v>95</v>
      </c>
      <c r="C34" s="122" t="s">
        <v>96</v>
      </c>
      <c r="D34" s="123" t="s">
        <v>72</v>
      </c>
      <c r="E34" s="124">
        <v>1</v>
      </c>
      <c r="F34" s="125">
        <v>0</v>
      </c>
      <c r="G34" s="126">
        <f>E34*F34</f>
        <v>0</v>
      </c>
      <c r="H34" s="127">
        <v>0</v>
      </c>
      <c r="I34" s="128">
        <f>E34*H34</f>
        <v>0</v>
      </c>
      <c r="J34" s="127">
        <v>0</v>
      </c>
      <c r="K34" s="128">
        <f>E34*J34</f>
        <v>0</v>
      </c>
      <c r="O34" s="119"/>
      <c r="Z34" s="129"/>
      <c r="AA34" s="129">
        <v>1</v>
      </c>
      <c r="AB34" s="129">
        <v>7</v>
      </c>
      <c r="AC34" s="129">
        <v>7</v>
      </c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CA34" s="129">
        <v>1</v>
      </c>
      <c r="CB34" s="129">
        <v>7</v>
      </c>
      <c r="CZ34" s="81">
        <v>2</v>
      </c>
    </row>
    <row r="35" spans="1:104" x14ac:dyDescent="0.2">
      <c r="A35" s="120">
        <v>20</v>
      </c>
      <c r="B35" s="121" t="s">
        <v>97</v>
      </c>
      <c r="C35" s="122" t="s">
        <v>98</v>
      </c>
      <c r="D35" s="123" t="s">
        <v>72</v>
      </c>
      <c r="E35" s="124">
        <v>4</v>
      </c>
      <c r="F35" s="125">
        <v>0</v>
      </c>
      <c r="G35" s="126">
        <f>E35*F35</f>
        <v>0</v>
      </c>
      <c r="H35" s="127">
        <v>0</v>
      </c>
      <c r="I35" s="128">
        <f>E35*H35</f>
        <v>0</v>
      </c>
      <c r="J35" s="127">
        <v>0</v>
      </c>
      <c r="K35" s="128">
        <f>E35*J35</f>
        <v>0</v>
      </c>
      <c r="O35" s="119"/>
      <c r="Z35" s="129"/>
      <c r="AA35" s="129">
        <v>1</v>
      </c>
      <c r="AB35" s="129">
        <v>7</v>
      </c>
      <c r="AC35" s="129">
        <v>7</v>
      </c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CA35" s="129">
        <v>1</v>
      </c>
      <c r="CB35" s="129">
        <v>7</v>
      </c>
      <c r="CZ35" s="81">
        <v>2</v>
      </c>
    </row>
    <row r="36" spans="1:104" x14ac:dyDescent="0.2">
      <c r="A36" s="120">
        <v>21</v>
      </c>
      <c r="B36" s="121" t="s">
        <v>99</v>
      </c>
      <c r="C36" s="122" t="s">
        <v>100</v>
      </c>
      <c r="D36" s="123" t="s">
        <v>57</v>
      </c>
      <c r="E36" s="124">
        <v>2</v>
      </c>
      <c r="F36" s="125">
        <v>0</v>
      </c>
      <c r="G36" s="126">
        <f>E36*F36</f>
        <v>0</v>
      </c>
      <c r="H36" s="127">
        <v>0</v>
      </c>
      <c r="I36" s="128">
        <f>E36*H36</f>
        <v>0</v>
      </c>
      <c r="J36" s="127">
        <v>0</v>
      </c>
      <c r="K36" s="128">
        <f>E36*J36</f>
        <v>0</v>
      </c>
      <c r="O36" s="119"/>
      <c r="Z36" s="129"/>
      <c r="AA36" s="129">
        <v>1</v>
      </c>
      <c r="AB36" s="129">
        <v>7</v>
      </c>
      <c r="AC36" s="129">
        <v>7</v>
      </c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CA36" s="129">
        <v>1</v>
      </c>
      <c r="CB36" s="129">
        <v>7</v>
      </c>
      <c r="CZ36" s="81">
        <v>2</v>
      </c>
    </row>
    <row r="37" spans="1:104" x14ac:dyDescent="0.2">
      <c r="A37" s="131" t="s">
        <v>33</v>
      </c>
      <c r="B37" s="132" t="s">
        <v>89</v>
      </c>
      <c r="C37" s="133" t="s">
        <v>90</v>
      </c>
      <c r="D37" s="134"/>
      <c r="E37" s="135"/>
      <c r="F37" s="182"/>
      <c r="G37" s="136">
        <f>SUM(G31:G36)</f>
        <v>0</v>
      </c>
      <c r="H37" s="137"/>
      <c r="I37" s="138">
        <f>SUM(I31:I36)</f>
        <v>0</v>
      </c>
      <c r="J37" s="139"/>
      <c r="K37" s="138">
        <f>SUM(K31:K36)</f>
        <v>0</v>
      </c>
      <c r="O37" s="119"/>
      <c r="X37" s="140">
        <f>K37</f>
        <v>0</v>
      </c>
      <c r="Y37" s="140">
        <f>I37</f>
        <v>0</v>
      </c>
      <c r="Z37" s="141">
        <f>G37</f>
        <v>0</v>
      </c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42"/>
      <c r="BB37" s="142"/>
      <c r="BC37" s="142"/>
      <c r="BD37" s="142"/>
      <c r="BE37" s="142"/>
      <c r="BF37" s="142"/>
      <c r="BG37" s="129"/>
      <c r="BH37" s="129"/>
      <c r="BI37" s="129"/>
      <c r="BJ37" s="129"/>
      <c r="BK37" s="129"/>
    </row>
    <row r="38" spans="1:104" ht="14.25" customHeight="1" x14ac:dyDescent="0.2">
      <c r="A38" s="109" t="s">
        <v>32</v>
      </c>
      <c r="B38" s="110" t="s">
        <v>101</v>
      </c>
      <c r="C38" s="111" t="s">
        <v>102</v>
      </c>
      <c r="D38" s="112"/>
      <c r="E38" s="113"/>
      <c r="F38" s="183"/>
      <c r="G38" s="114"/>
      <c r="H38" s="115"/>
      <c r="I38" s="116"/>
      <c r="J38" s="117"/>
      <c r="K38" s="118"/>
      <c r="O38" s="119"/>
    </row>
    <row r="39" spans="1:104" x14ac:dyDescent="0.2">
      <c r="A39" s="120">
        <v>22</v>
      </c>
      <c r="B39" s="121" t="s">
        <v>103</v>
      </c>
      <c r="C39" s="122" t="s">
        <v>104</v>
      </c>
      <c r="D39" s="123" t="s">
        <v>105</v>
      </c>
      <c r="E39" s="124">
        <v>24</v>
      </c>
      <c r="F39" s="125">
        <v>0</v>
      </c>
      <c r="G39" s="126">
        <f>E39*F39</f>
        <v>0</v>
      </c>
      <c r="H39" s="127">
        <v>0</v>
      </c>
      <c r="I39" s="128">
        <f>E39*H39</f>
        <v>0</v>
      </c>
      <c r="J39" s="127"/>
      <c r="K39" s="128">
        <f>E39*J39</f>
        <v>0</v>
      </c>
      <c r="O39" s="119"/>
      <c r="Z39" s="129"/>
      <c r="AA39" s="129">
        <v>10</v>
      </c>
      <c r="AB39" s="129">
        <v>0</v>
      </c>
      <c r="AC39" s="129">
        <v>8</v>
      </c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CA39" s="129">
        <v>10</v>
      </c>
      <c r="CB39" s="129">
        <v>0</v>
      </c>
      <c r="CZ39" s="81">
        <v>5</v>
      </c>
    </row>
    <row r="40" spans="1:104" x14ac:dyDescent="0.2">
      <c r="A40" s="131" t="s">
        <v>33</v>
      </c>
      <c r="B40" s="132" t="s">
        <v>101</v>
      </c>
      <c r="C40" s="133" t="s">
        <v>102</v>
      </c>
      <c r="D40" s="134"/>
      <c r="E40" s="135"/>
      <c r="F40" s="182"/>
      <c r="G40" s="136">
        <f>SUM(G38:G39)</f>
        <v>0</v>
      </c>
      <c r="H40" s="137"/>
      <c r="I40" s="138">
        <f>SUM(I38:I39)</f>
        <v>0</v>
      </c>
      <c r="J40" s="139"/>
      <c r="K40" s="138">
        <f>SUM(K38:K39)</f>
        <v>0</v>
      </c>
      <c r="O40" s="119"/>
      <c r="X40" s="140">
        <f>K40</f>
        <v>0</v>
      </c>
      <c r="Y40" s="140">
        <f>I40</f>
        <v>0</v>
      </c>
      <c r="Z40" s="141">
        <f>G40</f>
        <v>0</v>
      </c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42"/>
      <c r="BB40" s="142"/>
      <c r="BC40" s="142"/>
      <c r="BD40" s="142"/>
      <c r="BE40" s="142"/>
      <c r="BF40" s="142"/>
      <c r="BG40" s="129"/>
      <c r="BH40" s="129"/>
      <c r="BI40" s="129"/>
      <c r="BJ40" s="129"/>
      <c r="BK40" s="129"/>
    </row>
    <row r="41" spans="1:104" ht="14.25" customHeight="1" x14ac:dyDescent="0.2">
      <c r="A41" s="109" t="s">
        <v>32</v>
      </c>
      <c r="B41" s="110" t="s">
        <v>106</v>
      </c>
      <c r="C41" s="111" t="s">
        <v>107</v>
      </c>
      <c r="D41" s="112"/>
      <c r="E41" s="113"/>
      <c r="F41" s="183"/>
      <c r="G41" s="114"/>
      <c r="H41" s="115"/>
      <c r="I41" s="116"/>
      <c r="J41" s="117"/>
      <c r="K41" s="118"/>
      <c r="O41" s="119"/>
    </row>
    <row r="42" spans="1:104" x14ac:dyDescent="0.2">
      <c r="A42" s="120">
        <v>23</v>
      </c>
      <c r="B42" s="121" t="s">
        <v>108</v>
      </c>
      <c r="C42" s="122" t="s">
        <v>109</v>
      </c>
      <c r="D42" s="123" t="s">
        <v>110</v>
      </c>
      <c r="E42" s="124">
        <v>2</v>
      </c>
      <c r="F42" s="125">
        <v>0</v>
      </c>
      <c r="G42" s="126">
        <f>E42*F42</f>
        <v>0</v>
      </c>
      <c r="H42" s="127">
        <v>0</v>
      </c>
      <c r="I42" s="128">
        <f>E42*H42</f>
        <v>0</v>
      </c>
      <c r="J42" s="127">
        <v>0</v>
      </c>
      <c r="K42" s="128">
        <f>E42*J42</f>
        <v>0</v>
      </c>
      <c r="O42" s="119"/>
      <c r="Z42" s="129"/>
      <c r="AA42" s="129">
        <v>1</v>
      </c>
      <c r="AB42" s="129">
        <v>9</v>
      </c>
      <c r="AC42" s="129">
        <v>9</v>
      </c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CA42" s="129">
        <v>1</v>
      </c>
      <c r="CB42" s="129">
        <v>9</v>
      </c>
      <c r="CZ42" s="81">
        <v>4</v>
      </c>
    </row>
    <row r="43" spans="1:104" x14ac:dyDescent="0.2">
      <c r="A43" s="131" t="s">
        <v>33</v>
      </c>
      <c r="B43" s="132" t="s">
        <v>106</v>
      </c>
      <c r="C43" s="133" t="s">
        <v>107</v>
      </c>
      <c r="D43" s="134"/>
      <c r="E43" s="135"/>
      <c r="F43" s="182"/>
      <c r="G43" s="136">
        <f>SUM(G41:G42)</f>
        <v>0</v>
      </c>
      <c r="H43" s="137"/>
      <c r="I43" s="138">
        <f>SUM(I41:I42)</f>
        <v>0</v>
      </c>
      <c r="J43" s="139"/>
      <c r="K43" s="138">
        <f>SUM(K41:K42)</f>
        <v>0</v>
      </c>
      <c r="O43" s="119"/>
      <c r="X43" s="140">
        <f>K43</f>
        <v>0</v>
      </c>
      <c r="Y43" s="140">
        <f>I43</f>
        <v>0</v>
      </c>
      <c r="Z43" s="141">
        <f>G43</f>
        <v>0</v>
      </c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42"/>
      <c r="BB43" s="142"/>
      <c r="BC43" s="142"/>
      <c r="BD43" s="142"/>
      <c r="BE43" s="142"/>
      <c r="BF43" s="142"/>
      <c r="BG43" s="129"/>
      <c r="BH43" s="129"/>
      <c r="BI43" s="129"/>
      <c r="BJ43" s="129"/>
      <c r="BK43" s="129"/>
    </row>
    <row r="44" spans="1:104" ht="14.25" customHeight="1" x14ac:dyDescent="0.2">
      <c r="A44" s="109" t="s">
        <v>32</v>
      </c>
      <c r="B44" s="110" t="s">
        <v>111</v>
      </c>
      <c r="C44" s="111" t="s">
        <v>112</v>
      </c>
      <c r="D44" s="112"/>
      <c r="E44" s="113"/>
      <c r="F44" s="183"/>
      <c r="G44" s="114"/>
      <c r="H44" s="115"/>
      <c r="I44" s="116"/>
      <c r="J44" s="117"/>
      <c r="K44" s="118"/>
      <c r="O44" s="119"/>
    </row>
    <row r="45" spans="1:104" x14ac:dyDescent="0.2">
      <c r="A45" s="120">
        <v>24</v>
      </c>
      <c r="B45" s="121" t="s">
        <v>113</v>
      </c>
      <c r="C45" s="122" t="s">
        <v>114</v>
      </c>
      <c r="D45" s="123" t="s">
        <v>72</v>
      </c>
      <c r="E45" s="124">
        <v>4</v>
      </c>
      <c r="F45" s="125">
        <v>0</v>
      </c>
      <c r="G45" s="126">
        <f>E45*F45</f>
        <v>0</v>
      </c>
      <c r="H45" s="127">
        <v>8.2000000000004303E-4</v>
      </c>
      <c r="I45" s="128">
        <f>E45*H45</f>
        <v>3.2800000000001721E-3</v>
      </c>
      <c r="J45" s="127">
        <v>0</v>
      </c>
      <c r="K45" s="128">
        <f>E45*J45</f>
        <v>0</v>
      </c>
      <c r="O45" s="119"/>
      <c r="Z45" s="129"/>
      <c r="AA45" s="129">
        <v>1</v>
      </c>
      <c r="AB45" s="129">
        <v>7</v>
      </c>
      <c r="AC45" s="129">
        <v>7</v>
      </c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CA45" s="129">
        <v>1</v>
      </c>
      <c r="CB45" s="129">
        <v>7</v>
      </c>
      <c r="CZ45" s="81">
        <v>2</v>
      </c>
    </row>
    <row r="46" spans="1:104" x14ac:dyDescent="0.2">
      <c r="A46" s="120">
        <v>25</v>
      </c>
      <c r="B46" s="121" t="s">
        <v>115</v>
      </c>
      <c r="C46" s="122" t="s">
        <v>116</v>
      </c>
      <c r="D46" s="123" t="s">
        <v>50</v>
      </c>
      <c r="E46" s="124">
        <v>4</v>
      </c>
      <c r="F46" s="125">
        <v>0</v>
      </c>
      <c r="G46" s="126">
        <f>E46*F46</f>
        <v>0</v>
      </c>
      <c r="H46" s="127">
        <v>1.4080000000007E-2</v>
      </c>
      <c r="I46" s="128">
        <f>E46*H46</f>
        <v>5.6320000000028E-2</v>
      </c>
      <c r="J46" s="127">
        <v>0</v>
      </c>
      <c r="K46" s="128">
        <f>E46*J46</f>
        <v>0</v>
      </c>
      <c r="O46" s="119"/>
      <c r="Z46" s="129"/>
      <c r="AA46" s="129">
        <v>1</v>
      </c>
      <c r="AB46" s="129">
        <v>7</v>
      </c>
      <c r="AC46" s="129">
        <v>7</v>
      </c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CA46" s="129">
        <v>1</v>
      </c>
      <c r="CB46" s="129">
        <v>7</v>
      </c>
      <c r="CZ46" s="81">
        <v>2</v>
      </c>
    </row>
    <row r="47" spans="1:104" x14ac:dyDescent="0.2">
      <c r="A47" s="120">
        <v>26</v>
      </c>
      <c r="B47" s="121" t="s">
        <v>117</v>
      </c>
      <c r="C47" s="122" t="s">
        <v>118</v>
      </c>
      <c r="D47" s="123" t="s">
        <v>110</v>
      </c>
      <c r="E47" s="124">
        <v>2</v>
      </c>
      <c r="F47" s="125">
        <v>0</v>
      </c>
      <c r="G47" s="126">
        <f>E47*F47</f>
        <v>0</v>
      </c>
      <c r="H47" s="127">
        <v>1.4080000000007E-2</v>
      </c>
      <c r="I47" s="128">
        <f>E47*H47</f>
        <v>2.8160000000014E-2</v>
      </c>
      <c r="J47" s="127">
        <v>0</v>
      </c>
      <c r="K47" s="128">
        <f>E47*J47</f>
        <v>0</v>
      </c>
      <c r="O47" s="119"/>
      <c r="Z47" s="129"/>
      <c r="AA47" s="129">
        <v>1</v>
      </c>
      <c r="AB47" s="129">
        <v>7</v>
      </c>
      <c r="AC47" s="129">
        <v>7</v>
      </c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CA47" s="129">
        <v>1</v>
      </c>
      <c r="CB47" s="129">
        <v>7</v>
      </c>
      <c r="CZ47" s="81">
        <v>2</v>
      </c>
    </row>
    <row r="48" spans="1:104" x14ac:dyDescent="0.2">
      <c r="A48" s="120">
        <v>27</v>
      </c>
      <c r="B48" s="121" t="s">
        <v>70</v>
      </c>
      <c r="C48" s="122" t="s">
        <v>71</v>
      </c>
      <c r="D48" s="123" t="s">
        <v>72</v>
      </c>
      <c r="E48" s="124">
        <v>2</v>
      </c>
      <c r="F48" s="125">
        <v>0</v>
      </c>
      <c r="G48" s="126">
        <f>E48*F48</f>
        <v>0</v>
      </c>
      <c r="H48" s="127">
        <v>4.1000000000002102E-4</v>
      </c>
      <c r="I48" s="128">
        <f>E48*H48</f>
        <v>8.2000000000004205E-4</v>
      </c>
      <c r="J48" s="127">
        <v>0</v>
      </c>
      <c r="K48" s="128">
        <f>E48*J48</f>
        <v>0</v>
      </c>
      <c r="O48" s="119"/>
      <c r="Z48" s="129"/>
      <c r="AA48" s="129">
        <v>1</v>
      </c>
      <c r="AB48" s="129">
        <v>7</v>
      </c>
      <c r="AC48" s="129">
        <v>7</v>
      </c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CA48" s="129">
        <v>1</v>
      </c>
      <c r="CB48" s="129">
        <v>7</v>
      </c>
      <c r="CZ48" s="81">
        <v>2</v>
      </c>
    </row>
    <row r="49" spans="1:104" x14ac:dyDescent="0.2">
      <c r="A49" s="120">
        <v>28</v>
      </c>
      <c r="B49" s="121" t="s">
        <v>119</v>
      </c>
      <c r="C49" s="122" t="s">
        <v>120</v>
      </c>
      <c r="D49" s="123" t="s">
        <v>72</v>
      </c>
      <c r="E49" s="124">
        <v>4</v>
      </c>
      <c r="F49" s="125">
        <v>0</v>
      </c>
      <c r="G49" s="126">
        <f>E49*F49</f>
        <v>0</v>
      </c>
      <c r="H49" s="127">
        <v>3.4000000000000702E-4</v>
      </c>
      <c r="I49" s="128">
        <f>E49*H49</f>
        <v>1.3600000000000281E-3</v>
      </c>
      <c r="J49" s="127">
        <v>0</v>
      </c>
      <c r="K49" s="128">
        <f>E49*J49</f>
        <v>0</v>
      </c>
      <c r="O49" s="119"/>
      <c r="Z49" s="129"/>
      <c r="AA49" s="129">
        <v>1</v>
      </c>
      <c r="AB49" s="129">
        <v>7</v>
      </c>
      <c r="AC49" s="129">
        <v>7</v>
      </c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CA49" s="129">
        <v>1</v>
      </c>
      <c r="CB49" s="129">
        <v>7</v>
      </c>
      <c r="CZ49" s="81">
        <v>2</v>
      </c>
    </row>
    <row r="50" spans="1:104" x14ac:dyDescent="0.2">
      <c r="A50" s="131" t="s">
        <v>33</v>
      </c>
      <c r="B50" s="132" t="s">
        <v>111</v>
      </c>
      <c r="C50" s="133" t="s">
        <v>112</v>
      </c>
      <c r="D50" s="134"/>
      <c r="E50" s="135"/>
      <c r="F50" s="135"/>
      <c r="G50" s="136">
        <f>SUM(G44:G49)</f>
        <v>0</v>
      </c>
      <c r="H50" s="137"/>
      <c r="I50" s="138">
        <f>SUM(I44:I49)</f>
        <v>8.9940000000042236E-2</v>
      </c>
      <c r="J50" s="139"/>
      <c r="K50" s="138">
        <f>SUM(K44:K49)</f>
        <v>0</v>
      </c>
      <c r="O50" s="119"/>
      <c r="X50" s="140">
        <f>K50</f>
        <v>0</v>
      </c>
      <c r="Y50" s="140">
        <f>I50</f>
        <v>8.9940000000042236E-2</v>
      </c>
      <c r="Z50" s="141">
        <f>G50</f>
        <v>0</v>
      </c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42"/>
      <c r="BB50" s="142"/>
      <c r="BC50" s="142"/>
      <c r="BD50" s="142"/>
      <c r="BE50" s="142"/>
      <c r="BF50" s="142"/>
      <c r="BG50" s="129"/>
      <c r="BH50" s="129"/>
      <c r="BI50" s="129"/>
      <c r="BJ50" s="129"/>
      <c r="BK50" s="129"/>
    </row>
    <row r="51" spans="1:104" x14ac:dyDescent="0.2">
      <c r="A51" s="143" t="s">
        <v>34</v>
      </c>
      <c r="B51" s="144" t="s">
        <v>35</v>
      </c>
      <c r="C51" s="145"/>
      <c r="D51" s="146"/>
      <c r="E51" s="147"/>
      <c r="F51" s="147"/>
      <c r="G51" s="148">
        <f>SUM(Z7:Z51)</f>
        <v>0</v>
      </c>
      <c r="H51" s="149"/>
      <c r="I51" s="150">
        <f>SUM(Y7:Y51)</f>
        <v>9.4040000000042451E-2</v>
      </c>
      <c r="J51" s="149"/>
      <c r="K51" s="150">
        <f>SUM(X7:X51)</f>
        <v>0</v>
      </c>
      <c r="O51" s="119"/>
      <c r="BA51" s="151"/>
      <c r="BB51" s="151"/>
      <c r="BC51" s="151"/>
      <c r="BD51" s="151"/>
      <c r="BE51" s="151"/>
      <c r="BF51" s="151"/>
    </row>
    <row r="52" spans="1:104" x14ac:dyDescent="0.2">
      <c r="E52" s="81"/>
    </row>
    <row r="53" spans="1:104" x14ac:dyDescent="0.2">
      <c r="A53" s="152"/>
      <c r="E53" s="81"/>
    </row>
    <row r="54" spans="1:104" x14ac:dyDescent="0.2">
      <c r="A54" s="153"/>
      <c r="B54" s="154"/>
      <c r="C54" s="155" t="s">
        <v>36</v>
      </c>
      <c r="D54" s="154"/>
      <c r="E54" s="156"/>
      <c r="F54" s="154"/>
      <c r="G54" s="157" t="s">
        <v>37</v>
      </c>
    </row>
    <row r="55" spans="1:104" x14ac:dyDescent="0.2">
      <c r="A55" s="158"/>
      <c r="B55" s="159"/>
      <c r="C55" s="160" t="s">
        <v>121</v>
      </c>
      <c r="D55" s="161"/>
      <c r="E55" s="162"/>
      <c r="F55" s="162"/>
      <c r="G55" s="163">
        <v>0</v>
      </c>
    </row>
    <row r="56" spans="1:104" x14ac:dyDescent="0.2">
      <c r="A56" s="158"/>
      <c r="B56" s="159"/>
      <c r="C56" s="160" t="s">
        <v>38</v>
      </c>
      <c r="D56" s="161"/>
      <c r="E56" s="162"/>
      <c r="F56" s="162"/>
      <c r="G56" s="163">
        <v>0</v>
      </c>
    </row>
    <row r="57" spans="1:104" x14ac:dyDescent="0.2">
      <c r="A57" s="158"/>
      <c r="B57" s="159"/>
      <c r="C57" s="160" t="s">
        <v>39</v>
      </c>
      <c r="D57" s="161"/>
      <c r="E57" s="162"/>
      <c r="F57" s="162"/>
      <c r="G57" s="163">
        <v>0</v>
      </c>
    </row>
    <row r="58" spans="1:104" x14ac:dyDescent="0.2">
      <c r="A58" s="158"/>
      <c r="B58" s="159"/>
      <c r="C58" s="160" t="s">
        <v>40</v>
      </c>
      <c r="D58" s="161"/>
      <c r="E58" s="162"/>
      <c r="F58" s="162"/>
      <c r="G58" s="163">
        <v>0</v>
      </c>
    </row>
    <row r="59" spans="1:104" x14ac:dyDescent="0.2">
      <c r="A59" s="158"/>
      <c r="B59" s="159"/>
      <c r="C59" s="160" t="s">
        <v>41</v>
      </c>
      <c r="D59" s="161"/>
      <c r="E59" s="162"/>
      <c r="F59" s="162"/>
      <c r="G59" s="163">
        <v>0</v>
      </c>
    </row>
    <row r="60" spans="1:104" x14ac:dyDescent="0.2">
      <c r="A60" s="158"/>
      <c r="B60" s="159"/>
      <c r="C60" s="160" t="s">
        <v>42</v>
      </c>
      <c r="D60" s="161"/>
      <c r="E60" s="162"/>
      <c r="F60" s="162"/>
      <c r="G60" s="163">
        <v>0</v>
      </c>
    </row>
    <row r="61" spans="1:104" x14ac:dyDescent="0.2">
      <c r="A61" s="158"/>
      <c r="B61" s="159"/>
      <c r="C61" s="160" t="s">
        <v>43</v>
      </c>
      <c r="D61" s="161"/>
      <c r="E61" s="162"/>
      <c r="F61" s="162"/>
      <c r="G61" s="163">
        <v>0</v>
      </c>
    </row>
    <row r="62" spans="1:104" x14ac:dyDescent="0.2">
      <c r="A62" s="158"/>
      <c r="B62" s="159"/>
      <c r="C62" s="160" t="s">
        <v>44</v>
      </c>
      <c r="D62" s="161"/>
      <c r="E62" s="162"/>
      <c r="F62" s="162"/>
      <c r="G62" s="163">
        <v>0</v>
      </c>
    </row>
    <row r="63" spans="1:104" x14ac:dyDescent="0.2">
      <c r="A63" s="164"/>
      <c r="B63" s="165" t="s">
        <v>37</v>
      </c>
      <c r="C63" s="166"/>
      <c r="D63" s="167"/>
      <c r="E63" s="168"/>
      <c r="F63" s="168"/>
      <c r="G63" s="169">
        <f>SUM(G55:G62)</f>
        <v>0</v>
      </c>
    </row>
    <row r="64" spans="1:104" x14ac:dyDescent="0.2">
      <c r="E64" s="81"/>
    </row>
    <row r="65" spans="3:5" x14ac:dyDescent="0.2">
      <c r="E65" s="81"/>
    </row>
    <row r="66" spans="3:5" x14ac:dyDescent="0.2">
      <c r="E66" s="81"/>
    </row>
    <row r="67" spans="3:5" x14ac:dyDescent="0.2">
      <c r="C67" s="130"/>
      <c r="E67" s="81"/>
    </row>
    <row r="68" spans="3:5" x14ac:dyDescent="0.2">
      <c r="E68" s="81"/>
    </row>
    <row r="69" spans="3:5" x14ac:dyDescent="0.2">
      <c r="E69" s="81"/>
    </row>
    <row r="70" spans="3:5" x14ac:dyDescent="0.2">
      <c r="E70" s="81"/>
    </row>
    <row r="71" spans="3:5" x14ac:dyDescent="0.2">
      <c r="E71" s="81"/>
    </row>
    <row r="72" spans="3:5" x14ac:dyDescent="0.2">
      <c r="E72" s="81"/>
    </row>
    <row r="73" spans="3:5" x14ac:dyDescent="0.2">
      <c r="E73" s="81"/>
    </row>
    <row r="74" spans="3:5" x14ac:dyDescent="0.2">
      <c r="E74" s="81"/>
    </row>
    <row r="75" spans="3:5" x14ac:dyDescent="0.2">
      <c r="E75" s="81"/>
    </row>
    <row r="76" spans="3:5" x14ac:dyDescent="0.2">
      <c r="E76" s="81"/>
    </row>
    <row r="77" spans="3:5" x14ac:dyDescent="0.2">
      <c r="E77" s="81"/>
    </row>
    <row r="78" spans="3:5" x14ac:dyDescent="0.2">
      <c r="E78" s="81"/>
    </row>
    <row r="79" spans="3:5" x14ac:dyDescent="0.2">
      <c r="E79" s="81"/>
    </row>
    <row r="80" spans="3:5" x14ac:dyDescent="0.2">
      <c r="E80" s="81"/>
    </row>
    <row r="81" spans="1:7" x14ac:dyDescent="0.2">
      <c r="A81" s="130"/>
      <c r="B81" s="130"/>
      <c r="C81" s="130"/>
      <c r="D81" s="130"/>
      <c r="E81" s="130"/>
      <c r="F81" s="130"/>
      <c r="G81" s="130"/>
    </row>
    <row r="82" spans="1:7" x14ac:dyDescent="0.2">
      <c r="A82" s="130"/>
      <c r="B82" s="130"/>
      <c r="C82" s="130"/>
      <c r="D82" s="130"/>
      <c r="E82" s="130"/>
      <c r="F82" s="130"/>
      <c r="G82" s="130"/>
    </row>
    <row r="83" spans="1:7" x14ac:dyDescent="0.2">
      <c r="A83" s="130"/>
      <c r="B83" s="130"/>
      <c r="C83" s="130"/>
      <c r="D83" s="130"/>
      <c r="E83" s="130"/>
      <c r="F83" s="130"/>
      <c r="G83" s="130"/>
    </row>
    <row r="84" spans="1:7" x14ac:dyDescent="0.2">
      <c r="A84" s="130"/>
      <c r="B84" s="130"/>
      <c r="C84" s="130"/>
      <c r="D84" s="130"/>
      <c r="E84" s="130"/>
      <c r="F84" s="130"/>
      <c r="G84" s="130"/>
    </row>
    <row r="85" spans="1:7" x14ac:dyDescent="0.2">
      <c r="E85" s="81"/>
    </row>
    <row r="86" spans="1:7" x14ac:dyDescent="0.2">
      <c r="E86" s="81"/>
    </row>
    <row r="87" spans="1:7" x14ac:dyDescent="0.2">
      <c r="E87" s="81"/>
    </row>
    <row r="88" spans="1:7" x14ac:dyDescent="0.2">
      <c r="E88" s="81"/>
    </row>
    <row r="89" spans="1:7" x14ac:dyDescent="0.2">
      <c r="E89" s="81"/>
    </row>
    <row r="90" spans="1:7" x14ac:dyDescent="0.2">
      <c r="E90" s="81"/>
    </row>
    <row r="91" spans="1:7" x14ac:dyDescent="0.2">
      <c r="E91" s="81"/>
    </row>
    <row r="92" spans="1:7" x14ac:dyDescent="0.2">
      <c r="E92" s="81"/>
    </row>
    <row r="93" spans="1:7" x14ac:dyDescent="0.2">
      <c r="E93" s="81"/>
    </row>
    <row r="94" spans="1:7" x14ac:dyDescent="0.2">
      <c r="E94" s="81"/>
    </row>
    <row r="95" spans="1:7" x14ac:dyDescent="0.2">
      <c r="E95" s="81"/>
    </row>
    <row r="96" spans="1:7" x14ac:dyDescent="0.2">
      <c r="E96" s="81"/>
    </row>
    <row r="97" spans="5:5" x14ac:dyDescent="0.2">
      <c r="E97" s="81"/>
    </row>
    <row r="98" spans="5:5" x14ac:dyDescent="0.2">
      <c r="E98" s="81"/>
    </row>
    <row r="99" spans="5:5" x14ac:dyDescent="0.2">
      <c r="E99" s="81"/>
    </row>
    <row r="100" spans="5:5" x14ac:dyDescent="0.2">
      <c r="E100" s="81"/>
    </row>
    <row r="101" spans="5:5" x14ac:dyDescent="0.2">
      <c r="E101" s="81"/>
    </row>
    <row r="102" spans="5:5" x14ac:dyDescent="0.2">
      <c r="E102" s="81"/>
    </row>
    <row r="103" spans="5:5" x14ac:dyDescent="0.2">
      <c r="E103" s="81"/>
    </row>
    <row r="104" spans="5:5" x14ac:dyDescent="0.2">
      <c r="E104" s="81"/>
    </row>
    <row r="105" spans="5:5" x14ac:dyDescent="0.2">
      <c r="E105" s="81"/>
    </row>
    <row r="106" spans="5:5" x14ac:dyDescent="0.2">
      <c r="E106" s="81"/>
    </row>
    <row r="107" spans="5:5" x14ac:dyDescent="0.2">
      <c r="E107" s="81"/>
    </row>
    <row r="108" spans="5:5" x14ac:dyDescent="0.2">
      <c r="E108" s="81"/>
    </row>
    <row r="109" spans="5:5" x14ac:dyDescent="0.2">
      <c r="E109" s="81"/>
    </row>
    <row r="110" spans="5:5" x14ac:dyDescent="0.2">
      <c r="E110" s="81"/>
    </row>
    <row r="111" spans="5:5" x14ac:dyDescent="0.2">
      <c r="E111" s="81"/>
    </row>
    <row r="112" spans="5:5" x14ac:dyDescent="0.2">
      <c r="E112" s="81"/>
    </row>
    <row r="113" spans="1:7" x14ac:dyDescent="0.2">
      <c r="E113" s="81"/>
    </row>
    <row r="114" spans="1:7" x14ac:dyDescent="0.2">
      <c r="E114" s="81"/>
    </row>
    <row r="115" spans="1:7" x14ac:dyDescent="0.2">
      <c r="E115" s="81"/>
    </row>
    <row r="116" spans="1:7" x14ac:dyDescent="0.2">
      <c r="A116" s="170"/>
      <c r="B116" s="170"/>
    </row>
    <row r="117" spans="1:7" x14ac:dyDescent="0.2">
      <c r="A117" s="130"/>
      <c r="B117" s="130"/>
      <c r="C117" s="171"/>
      <c r="D117" s="171"/>
      <c r="E117" s="172"/>
      <c r="F117" s="171"/>
      <c r="G117" s="173"/>
    </row>
    <row r="118" spans="1:7" x14ac:dyDescent="0.2">
      <c r="A118" s="174"/>
      <c r="B118" s="174"/>
      <c r="C118" s="130"/>
      <c r="D118" s="130"/>
      <c r="E118" s="175"/>
      <c r="F118" s="130"/>
      <c r="G118" s="130"/>
    </row>
    <row r="119" spans="1:7" x14ac:dyDescent="0.2">
      <c r="A119" s="130"/>
      <c r="B119" s="130"/>
      <c r="C119" s="130"/>
      <c r="D119" s="130"/>
      <c r="E119" s="175"/>
      <c r="F119" s="130"/>
      <c r="G119" s="130"/>
    </row>
    <row r="120" spans="1:7" x14ac:dyDescent="0.2">
      <c r="A120" s="130"/>
      <c r="B120" s="130"/>
      <c r="C120" s="130"/>
      <c r="D120" s="130"/>
      <c r="E120" s="175"/>
      <c r="F120" s="130"/>
      <c r="G120" s="130"/>
    </row>
    <row r="121" spans="1:7" x14ac:dyDescent="0.2">
      <c r="A121" s="130"/>
      <c r="B121" s="130"/>
      <c r="C121" s="130"/>
      <c r="D121" s="130"/>
      <c r="E121" s="175"/>
      <c r="F121" s="130"/>
      <c r="G121" s="130"/>
    </row>
    <row r="122" spans="1:7" x14ac:dyDescent="0.2">
      <c r="A122" s="130"/>
      <c r="B122" s="130"/>
      <c r="C122" s="130"/>
      <c r="D122" s="130"/>
      <c r="E122" s="175"/>
      <c r="F122" s="130"/>
      <c r="G122" s="130"/>
    </row>
    <row r="123" spans="1:7" x14ac:dyDescent="0.2">
      <c r="A123" s="130"/>
      <c r="B123" s="130"/>
      <c r="C123" s="130"/>
      <c r="D123" s="130"/>
      <c r="E123" s="175"/>
      <c r="F123" s="130"/>
      <c r="G123" s="130"/>
    </row>
    <row r="124" spans="1:7" x14ac:dyDescent="0.2">
      <c r="A124" s="130"/>
      <c r="B124" s="130"/>
      <c r="C124" s="130"/>
      <c r="D124" s="130"/>
      <c r="E124" s="175"/>
      <c r="F124" s="130"/>
      <c r="G124" s="130"/>
    </row>
    <row r="125" spans="1:7" x14ac:dyDescent="0.2">
      <c r="A125" s="130"/>
      <c r="B125" s="130"/>
      <c r="C125" s="130"/>
      <c r="D125" s="130"/>
      <c r="E125" s="175"/>
      <c r="F125" s="130"/>
      <c r="G125" s="130"/>
    </row>
    <row r="126" spans="1:7" x14ac:dyDescent="0.2">
      <c r="A126" s="130"/>
      <c r="B126" s="130"/>
      <c r="C126" s="130"/>
      <c r="D126" s="130"/>
      <c r="E126" s="175"/>
      <c r="F126" s="130"/>
      <c r="G126" s="130"/>
    </row>
    <row r="127" spans="1:7" x14ac:dyDescent="0.2">
      <c r="A127" s="130"/>
      <c r="B127" s="130"/>
      <c r="C127" s="130"/>
      <c r="D127" s="130"/>
      <c r="E127" s="175"/>
      <c r="F127" s="130"/>
      <c r="G127" s="130"/>
    </row>
    <row r="128" spans="1:7" x14ac:dyDescent="0.2">
      <c r="A128" s="130"/>
      <c r="B128" s="130"/>
      <c r="C128" s="130"/>
      <c r="D128" s="130"/>
      <c r="E128" s="175"/>
      <c r="F128" s="130"/>
      <c r="G128" s="130"/>
    </row>
    <row r="129" spans="1:7" x14ac:dyDescent="0.2">
      <c r="A129" s="130"/>
      <c r="B129" s="130"/>
      <c r="C129" s="130"/>
      <c r="D129" s="130"/>
      <c r="E129" s="175"/>
      <c r="F129" s="130"/>
      <c r="G129" s="130"/>
    </row>
    <row r="130" spans="1:7" x14ac:dyDescent="0.2">
      <c r="A130" s="130"/>
      <c r="B130" s="130"/>
      <c r="C130" s="130"/>
      <c r="D130" s="130"/>
      <c r="E130" s="175"/>
      <c r="F130" s="130"/>
      <c r="G130" s="130"/>
    </row>
    <row r="1035" spans="1:7" x14ac:dyDescent="0.2">
      <c r="A1035" s="176"/>
      <c r="B1035" s="177"/>
      <c r="C1035" s="178" t="s">
        <v>38</v>
      </c>
      <c r="D1035" s="179"/>
      <c r="E1035" s="180"/>
      <c r="F1035" s="180"/>
      <c r="G1035" s="181">
        <v>100000</v>
      </c>
    </row>
    <row r="1036" spans="1:7" x14ac:dyDescent="0.2">
      <c r="A1036" s="176"/>
      <c r="B1036" s="177"/>
      <c r="C1036" s="178" t="s">
        <v>39</v>
      </c>
      <c r="D1036" s="179"/>
      <c r="E1036" s="180"/>
      <c r="F1036" s="180"/>
      <c r="G1036" s="181">
        <v>100000</v>
      </c>
    </row>
    <row r="1037" spans="1:7" x14ac:dyDescent="0.2">
      <c r="A1037" s="176"/>
      <c r="B1037" s="177"/>
      <c r="C1037" s="178" t="s">
        <v>40</v>
      </c>
      <c r="D1037" s="179"/>
      <c r="E1037" s="180"/>
      <c r="F1037" s="180"/>
      <c r="G1037" s="181">
        <v>100000</v>
      </c>
    </row>
    <row r="1038" spans="1:7" x14ac:dyDescent="0.2">
      <c r="A1038" s="176"/>
      <c r="B1038" s="177"/>
      <c r="C1038" s="178" t="s">
        <v>41</v>
      </c>
      <c r="D1038" s="179"/>
      <c r="E1038" s="180"/>
      <c r="F1038" s="180"/>
      <c r="G1038" s="181">
        <v>100000</v>
      </c>
    </row>
    <row r="1039" spans="1:7" x14ac:dyDescent="0.2">
      <c r="A1039" s="176"/>
      <c r="B1039" s="177"/>
      <c r="C1039" s="178" t="s">
        <v>42</v>
      </c>
      <c r="D1039" s="179"/>
      <c r="E1039" s="180"/>
      <c r="F1039" s="180"/>
      <c r="G1039" s="181">
        <v>100000</v>
      </c>
    </row>
    <row r="1040" spans="1:7" x14ac:dyDescent="0.2">
      <c r="A1040" s="176"/>
      <c r="B1040" s="177"/>
      <c r="C1040" s="178" t="s">
        <v>43</v>
      </c>
      <c r="D1040" s="179"/>
      <c r="E1040" s="180"/>
      <c r="F1040" s="180"/>
      <c r="G1040" s="181">
        <v>100000</v>
      </c>
    </row>
    <row r="1041" spans="1:7" x14ac:dyDescent="0.2">
      <c r="A1041" s="176"/>
      <c r="B1041" s="177"/>
      <c r="C1041" s="178" t="s">
        <v>44</v>
      </c>
      <c r="D1041" s="179"/>
      <c r="E1041" s="180"/>
      <c r="F1041" s="180"/>
      <c r="G1041" s="181">
        <v>100000</v>
      </c>
    </row>
  </sheetData>
  <sheetProtection sheet="1" objects="1" scenarios="1"/>
  <mergeCells count="1">
    <mergeCell ref="A1:G1"/>
  </mergeCells>
  <printOptions gridLinesSet="0"/>
  <pageMargins left="0.59055118110236227" right="0.19685039370078741" top="0.39370078740157483" bottom="0.39370078740157483" header="0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Z1032"/>
  <sheetViews>
    <sheetView showGridLines="0" showZeros="0" tabSelected="1" zoomScaleNormal="100" workbookViewId="0">
      <selection activeCell="F24" sqref="F24"/>
    </sheetView>
  </sheetViews>
  <sheetFormatPr defaultRowHeight="12.75" x14ac:dyDescent="0.2"/>
  <cols>
    <col min="1" max="1" width="4.42578125" style="81" customWidth="1"/>
    <col min="2" max="2" width="11.5703125" style="81" customWidth="1"/>
    <col min="3" max="3" width="40.42578125" style="81" customWidth="1"/>
    <col min="4" max="4" width="5.5703125" style="81" customWidth="1"/>
    <col min="5" max="5" width="8.5703125" style="101" customWidth="1"/>
    <col min="6" max="6" width="9.85546875" style="81" customWidth="1"/>
    <col min="7" max="7" width="13.85546875" style="81" customWidth="1"/>
    <col min="8" max="8" width="11" style="81" hidden="1" customWidth="1"/>
    <col min="9" max="9" width="9.7109375" style="81" hidden="1" customWidth="1"/>
    <col min="10" max="10" width="11.28515625" style="81" hidden="1" customWidth="1"/>
    <col min="11" max="11" width="10.42578125" style="81" hidden="1" customWidth="1"/>
    <col min="12" max="12" width="75.42578125" style="81" customWidth="1"/>
    <col min="13" max="13" width="45.28515625" style="81" customWidth="1"/>
    <col min="14" max="55" width="9.140625" style="81"/>
    <col min="56" max="56" width="62.28515625" style="81" customWidth="1"/>
    <col min="57" max="16384" width="9.140625" style="81"/>
  </cols>
  <sheetData>
    <row r="1" spans="1:104" ht="15" customHeight="1" x14ac:dyDescent="0.25">
      <c r="A1" s="192" t="s">
        <v>45</v>
      </c>
      <c r="B1" s="192"/>
      <c r="C1" s="192"/>
      <c r="D1" s="192"/>
      <c r="E1" s="192"/>
      <c r="F1" s="192"/>
      <c r="G1" s="192"/>
    </row>
    <row r="2" spans="1:104" ht="3" customHeight="1" thickBot="1" x14ac:dyDescent="0.25">
      <c r="B2" s="82"/>
      <c r="C2" s="83"/>
      <c r="D2" s="83"/>
      <c r="E2" s="84"/>
      <c r="F2" s="83"/>
      <c r="G2" s="83"/>
    </row>
    <row r="3" spans="1:104" ht="13.5" customHeight="1" thickTop="1" x14ac:dyDescent="0.2">
      <c r="A3" s="85" t="s">
        <v>19</v>
      </c>
      <c r="B3" s="86"/>
      <c r="C3" s="87"/>
      <c r="D3" s="88" t="s">
        <v>165</v>
      </c>
      <c r="E3" s="89"/>
      <c r="F3" s="90"/>
      <c r="G3" s="91"/>
    </row>
    <row r="4" spans="1:104" ht="13.5" customHeight="1" thickBot="1" x14ac:dyDescent="0.25">
      <c r="A4" s="92" t="s">
        <v>20</v>
      </c>
      <c r="B4" s="93"/>
      <c r="C4" s="94"/>
      <c r="D4" s="95" t="s">
        <v>166</v>
      </c>
      <c r="E4" s="96"/>
      <c r="F4" s="97"/>
      <c r="G4" s="98"/>
    </row>
    <row r="5" spans="1:104" ht="13.5" thickTop="1" x14ac:dyDescent="0.2">
      <c r="A5" s="99"/>
      <c r="B5" s="100"/>
      <c r="C5" s="100"/>
      <c r="G5" s="102"/>
    </row>
    <row r="6" spans="1:104" s="108" customFormat="1" ht="26.25" customHeight="1" x14ac:dyDescent="0.2">
      <c r="A6" s="103" t="s">
        <v>21</v>
      </c>
      <c r="B6" s="104" t="s">
        <v>22</v>
      </c>
      <c r="C6" s="104" t="s">
        <v>23</v>
      </c>
      <c r="D6" s="104" t="s">
        <v>24</v>
      </c>
      <c r="E6" s="105" t="s">
        <v>25</v>
      </c>
      <c r="F6" s="104" t="s">
        <v>26</v>
      </c>
      <c r="G6" s="106" t="s">
        <v>27</v>
      </c>
      <c r="H6" s="107" t="s">
        <v>28</v>
      </c>
      <c r="I6" s="107" t="s">
        <v>29</v>
      </c>
      <c r="J6" s="107" t="s">
        <v>30</v>
      </c>
      <c r="K6" s="107" t="s">
        <v>31</v>
      </c>
    </row>
    <row r="7" spans="1:104" ht="14.25" customHeight="1" x14ac:dyDescent="0.2">
      <c r="A7" s="109" t="s">
        <v>32</v>
      </c>
      <c r="B7" s="110" t="s">
        <v>126</v>
      </c>
      <c r="C7" s="111" t="s">
        <v>127</v>
      </c>
      <c r="D7" s="112"/>
      <c r="E7" s="113"/>
      <c r="F7" s="113"/>
      <c r="G7" s="114"/>
      <c r="H7" s="115"/>
      <c r="I7" s="116"/>
      <c r="J7" s="117"/>
      <c r="K7" s="118"/>
      <c r="O7" s="119"/>
    </row>
    <row r="8" spans="1:104" x14ac:dyDescent="0.2">
      <c r="A8" s="120">
        <v>1</v>
      </c>
      <c r="B8" s="121" t="s">
        <v>128</v>
      </c>
      <c r="C8" s="122" t="s">
        <v>129</v>
      </c>
      <c r="D8" s="123" t="s">
        <v>50</v>
      </c>
      <c r="E8" s="124">
        <v>20</v>
      </c>
      <c r="F8" s="125">
        <v>0</v>
      </c>
      <c r="G8" s="126">
        <f>E8*F8</f>
        <v>0</v>
      </c>
      <c r="H8" s="127">
        <v>0</v>
      </c>
      <c r="I8" s="128">
        <f>E8*H8</f>
        <v>0</v>
      </c>
      <c r="J8" s="127">
        <v>0</v>
      </c>
      <c r="K8" s="128">
        <f>E8*J8</f>
        <v>0</v>
      </c>
      <c r="O8" s="119"/>
      <c r="Z8" s="129"/>
      <c r="AA8" s="129">
        <v>1</v>
      </c>
      <c r="AB8" s="129">
        <v>7</v>
      </c>
      <c r="AC8" s="129">
        <v>7</v>
      </c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CA8" s="129">
        <v>1</v>
      </c>
      <c r="CB8" s="129">
        <v>7</v>
      </c>
      <c r="CZ8" s="81">
        <v>2</v>
      </c>
    </row>
    <row r="9" spans="1:104" x14ac:dyDescent="0.2">
      <c r="A9" s="120">
        <v>2</v>
      </c>
      <c r="B9" s="121" t="s">
        <v>130</v>
      </c>
      <c r="C9" s="122" t="s">
        <v>131</v>
      </c>
      <c r="D9" s="123" t="s">
        <v>57</v>
      </c>
      <c r="E9" s="124">
        <v>3</v>
      </c>
      <c r="F9" s="125">
        <v>0</v>
      </c>
      <c r="G9" s="126">
        <f>E9*F9</f>
        <v>0</v>
      </c>
      <c r="H9" s="127">
        <v>0</v>
      </c>
      <c r="I9" s="128">
        <f>E9*H9</f>
        <v>0</v>
      </c>
      <c r="J9" s="127">
        <v>0</v>
      </c>
      <c r="K9" s="128">
        <f>E9*J9</f>
        <v>0</v>
      </c>
      <c r="O9" s="119"/>
      <c r="Z9" s="129"/>
      <c r="AA9" s="129">
        <v>1</v>
      </c>
      <c r="AB9" s="129">
        <v>7</v>
      </c>
      <c r="AC9" s="129">
        <v>7</v>
      </c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CA9" s="129">
        <v>1</v>
      </c>
      <c r="CB9" s="129">
        <v>7</v>
      </c>
      <c r="CZ9" s="81">
        <v>2</v>
      </c>
    </row>
    <row r="10" spans="1:104" x14ac:dyDescent="0.2">
      <c r="A10" s="120">
        <v>3</v>
      </c>
      <c r="B10" s="121" t="s">
        <v>132</v>
      </c>
      <c r="C10" s="122" t="s">
        <v>133</v>
      </c>
      <c r="D10" s="123" t="s">
        <v>57</v>
      </c>
      <c r="E10" s="124">
        <v>2</v>
      </c>
      <c r="F10" s="125">
        <v>0</v>
      </c>
      <c r="G10" s="126">
        <f>E10*F10</f>
        <v>0</v>
      </c>
      <c r="H10" s="127">
        <v>0</v>
      </c>
      <c r="I10" s="128">
        <f>E10*H10</f>
        <v>0</v>
      </c>
      <c r="J10" s="127">
        <v>0</v>
      </c>
      <c r="K10" s="128">
        <f>E10*J10</f>
        <v>0</v>
      </c>
      <c r="O10" s="119"/>
      <c r="Z10" s="129"/>
      <c r="AA10" s="129">
        <v>1</v>
      </c>
      <c r="AB10" s="129">
        <v>7</v>
      </c>
      <c r="AC10" s="129">
        <v>7</v>
      </c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CA10" s="129">
        <v>1</v>
      </c>
      <c r="CB10" s="129">
        <v>7</v>
      </c>
      <c r="CZ10" s="81">
        <v>2</v>
      </c>
    </row>
    <row r="11" spans="1:104" x14ac:dyDescent="0.2">
      <c r="A11" s="131" t="s">
        <v>33</v>
      </c>
      <c r="B11" s="132" t="s">
        <v>126</v>
      </c>
      <c r="C11" s="133" t="s">
        <v>127</v>
      </c>
      <c r="D11" s="134"/>
      <c r="E11" s="135"/>
      <c r="F11" s="182"/>
      <c r="G11" s="136">
        <f>SUM(G7:G10)</f>
        <v>0</v>
      </c>
      <c r="H11" s="137"/>
      <c r="I11" s="138">
        <f>SUM(I7:I10)</f>
        <v>0</v>
      </c>
      <c r="J11" s="139"/>
      <c r="K11" s="138">
        <f>SUM(K7:K10)</f>
        <v>0</v>
      </c>
      <c r="O11" s="119"/>
      <c r="X11" s="140">
        <f>K11</f>
        <v>0</v>
      </c>
      <c r="Y11" s="140">
        <f>I11</f>
        <v>0</v>
      </c>
      <c r="Z11" s="141">
        <f>G11</f>
        <v>0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42"/>
      <c r="BB11" s="142"/>
      <c r="BC11" s="142"/>
      <c r="BD11" s="142"/>
      <c r="BE11" s="142"/>
      <c r="BF11" s="142"/>
      <c r="BG11" s="129"/>
      <c r="BH11" s="129"/>
      <c r="BI11" s="129"/>
      <c r="BJ11" s="129"/>
      <c r="BK11" s="129"/>
    </row>
    <row r="12" spans="1:104" ht="14.25" customHeight="1" x14ac:dyDescent="0.2">
      <c r="A12" s="109" t="s">
        <v>32</v>
      </c>
      <c r="B12" s="110" t="s">
        <v>134</v>
      </c>
      <c r="C12" s="111" t="s">
        <v>135</v>
      </c>
      <c r="D12" s="112"/>
      <c r="E12" s="113"/>
      <c r="F12" s="183"/>
      <c r="G12" s="114"/>
      <c r="H12" s="115"/>
      <c r="I12" s="116"/>
      <c r="J12" s="117"/>
      <c r="K12" s="118"/>
      <c r="O12" s="119"/>
    </row>
    <row r="13" spans="1:104" x14ac:dyDescent="0.2">
      <c r="A13" s="120">
        <v>4</v>
      </c>
      <c r="B13" s="121" t="s">
        <v>136</v>
      </c>
      <c r="C13" s="122" t="s">
        <v>137</v>
      </c>
      <c r="D13" s="123" t="s">
        <v>57</v>
      </c>
      <c r="E13" s="124">
        <v>2</v>
      </c>
      <c r="F13" s="125">
        <v>0</v>
      </c>
      <c r="G13" s="126">
        <f>E13*F13</f>
        <v>0</v>
      </c>
      <c r="H13" s="127">
        <v>0</v>
      </c>
      <c r="I13" s="128">
        <f>E13*H13</f>
        <v>0</v>
      </c>
      <c r="J13" s="127">
        <v>0</v>
      </c>
      <c r="K13" s="128">
        <f>E13*J13</f>
        <v>0</v>
      </c>
      <c r="O13" s="119"/>
      <c r="Z13" s="129"/>
      <c r="AA13" s="129">
        <v>1</v>
      </c>
      <c r="AB13" s="129">
        <v>7</v>
      </c>
      <c r="AC13" s="129">
        <v>7</v>
      </c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CA13" s="129">
        <v>1</v>
      </c>
      <c r="CB13" s="129">
        <v>7</v>
      </c>
      <c r="CZ13" s="81">
        <v>2</v>
      </c>
    </row>
    <row r="14" spans="1:104" x14ac:dyDescent="0.2">
      <c r="A14" s="120">
        <v>5</v>
      </c>
      <c r="B14" s="121" t="s">
        <v>138</v>
      </c>
      <c r="C14" s="122" t="s">
        <v>139</v>
      </c>
      <c r="D14" s="123" t="s">
        <v>57</v>
      </c>
      <c r="E14" s="124">
        <v>2</v>
      </c>
      <c r="F14" s="125">
        <v>0</v>
      </c>
      <c r="G14" s="126">
        <f>E14*F14</f>
        <v>0</v>
      </c>
      <c r="H14" s="127">
        <v>0</v>
      </c>
      <c r="I14" s="128">
        <f>E14*H14</f>
        <v>0</v>
      </c>
      <c r="J14" s="127">
        <v>0</v>
      </c>
      <c r="K14" s="128">
        <f>E14*J14</f>
        <v>0</v>
      </c>
      <c r="O14" s="119"/>
      <c r="Z14" s="129"/>
      <c r="AA14" s="129">
        <v>1</v>
      </c>
      <c r="AB14" s="129">
        <v>7</v>
      </c>
      <c r="AC14" s="129">
        <v>7</v>
      </c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CA14" s="129">
        <v>1</v>
      </c>
      <c r="CB14" s="129">
        <v>7</v>
      </c>
      <c r="CZ14" s="81">
        <v>2</v>
      </c>
    </row>
    <row r="15" spans="1:104" x14ac:dyDescent="0.2">
      <c r="A15" s="120">
        <v>6</v>
      </c>
      <c r="B15" s="121" t="s">
        <v>64</v>
      </c>
      <c r="C15" s="122" t="s">
        <v>65</v>
      </c>
      <c r="D15" s="123" t="s">
        <v>50</v>
      </c>
      <c r="E15" s="124">
        <v>4</v>
      </c>
      <c r="F15" s="125">
        <v>0</v>
      </c>
      <c r="G15" s="126">
        <f>E15*F15</f>
        <v>0</v>
      </c>
      <c r="H15" s="127">
        <v>0</v>
      </c>
      <c r="I15" s="128">
        <f>E15*H15</f>
        <v>0</v>
      </c>
      <c r="J15" s="127">
        <v>0</v>
      </c>
      <c r="K15" s="128">
        <f>E15*J15</f>
        <v>0</v>
      </c>
      <c r="O15" s="119"/>
      <c r="Z15" s="129"/>
      <c r="AA15" s="129">
        <v>1</v>
      </c>
      <c r="AB15" s="129">
        <v>7</v>
      </c>
      <c r="AC15" s="129">
        <v>7</v>
      </c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CA15" s="129">
        <v>1</v>
      </c>
      <c r="CB15" s="129">
        <v>7</v>
      </c>
      <c r="CZ15" s="81">
        <v>2</v>
      </c>
    </row>
    <row r="16" spans="1:104" x14ac:dyDescent="0.2">
      <c r="A16" s="120">
        <v>7</v>
      </c>
      <c r="B16" s="121" t="s">
        <v>66</v>
      </c>
      <c r="C16" s="122" t="s">
        <v>67</v>
      </c>
      <c r="D16" s="123" t="s">
        <v>50</v>
      </c>
      <c r="E16" s="124">
        <v>7</v>
      </c>
      <c r="F16" s="125">
        <v>0</v>
      </c>
      <c r="G16" s="126">
        <f>E16*F16</f>
        <v>0</v>
      </c>
      <c r="H16" s="127">
        <v>0</v>
      </c>
      <c r="I16" s="128">
        <f>E16*H16</f>
        <v>0</v>
      </c>
      <c r="J16" s="127">
        <v>0</v>
      </c>
      <c r="K16" s="128">
        <f>E16*J16</f>
        <v>0</v>
      </c>
      <c r="O16" s="119"/>
      <c r="Z16" s="129"/>
      <c r="AA16" s="129">
        <v>1</v>
      </c>
      <c r="AB16" s="129">
        <v>7</v>
      </c>
      <c r="AC16" s="129">
        <v>7</v>
      </c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CA16" s="129">
        <v>1</v>
      </c>
      <c r="CB16" s="129">
        <v>7</v>
      </c>
      <c r="CZ16" s="81">
        <v>2</v>
      </c>
    </row>
    <row r="17" spans="1:104" ht="22.5" x14ac:dyDescent="0.2">
      <c r="A17" s="120">
        <v>8</v>
      </c>
      <c r="B17" s="121" t="s">
        <v>140</v>
      </c>
      <c r="C17" s="122" t="s">
        <v>141</v>
      </c>
      <c r="D17" s="123" t="s">
        <v>72</v>
      </c>
      <c r="E17" s="124">
        <v>2</v>
      </c>
      <c r="F17" s="125"/>
      <c r="G17" s="126">
        <f>E17*F17</f>
        <v>0</v>
      </c>
      <c r="H17" s="127">
        <v>0</v>
      </c>
      <c r="I17" s="128">
        <f>E17*H17</f>
        <v>0</v>
      </c>
      <c r="J17" s="127">
        <v>0</v>
      </c>
      <c r="K17" s="128">
        <f>E17*J17</f>
        <v>0</v>
      </c>
      <c r="O17" s="119"/>
      <c r="Z17" s="129"/>
      <c r="AA17" s="129">
        <v>1</v>
      </c>
      <c r="AB17" s="129">
        <v>7</v>
      </c>
      <c r="AC17" s="129">
        <v>7</v>
      </c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CA17" s="129">
        <v>1</v>
      </c>
      <c r="CB17" s="129">
        <v>7</v>
      </c>
      <c r="CZ17" s="81">
        <v>2</v>
      </c>
    </row>
    <row r="18" spans="1:104" x14ac:dyDescent="0.2">
      <c r="A18" s="131" t="s">
        <v>33</v>
      </c>
      <c r="B18" s="132" t="s">
        <v>134</v>
      </c>
      <c r="C18" s="133" t="s">
        <v>135</v>
      </c>
      <c r="D18" s="134"/>
      <c r="E18" s="135"/>
      <c r="F18" s="182"/>
      <c r="G18" s="136">
        <f>SUM(G12:G17)</f>
        <v>0</v>
      </c>
      <c r="H18" s="137"/>
      <c r="I18" s="138">
        <f>SUM(I12:I17)</f>
        <v>0</v>
      </c>
      <c r="J18" s="139"/>
      <c r="K18" s="138">
        <f>SUM(K12:K17)</f>
        <v>0</v>
      </c>
      <c r="O18" s="119"/>
      <c r="X18" s="140">
        <f>K18</f>
        <v>0</v>
      </c>
      <c r="Y18" s="140">
        <f>I18</f>
        <v>0</v>
      </c>
      <c r="Z18" s="141">
        <f>G18</f>
        <v>0</v>
      </c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42"/>
      <c r="BB18" s="142"/>
      <c r="BC18" s="142"/>
      <c r="BD18" s="142"/>
      <c r="BE18" s="142"/>
      <c r="BF18" s="142"/>
      <c r="BG18" s="129"/>
      <c r="BH18" s="129"/>
      <c r="BI18" s="129"/>
      <c r="BJ18" s="129"/>
      <c r="BK18" s="129"/>
    </row>
    <row r="19" spans="1:104" ht="14.25" customHeight="1" x14ac:dyDescent="0.2">
      <c r="A19" s="109" t="s">
        <v>32</v>
      </c>
      <c r="B19" s="110" t="s">
        <v>68</v>
      </c>
      <c r="C19" s="111" t="s">
        <v>69</v>
      </c>
      <c r="D19" s="112"/>
      <c r="E19" s="113"/>
      <c r="F19" s="183"/>
      <c r="G19" s="114"/>
      <c r="H19" s="115"/>
      <c r="I19" s="116"/>
      <c r="J19" s="117"/>
      <c r="K19" s="118"/>
      <c r="O19" s="119"/>
    </row>
    <row r="20" spans="1:104" ht="22.5" x14ac:dyDescent="0.2">
      <c r="A20" s="120">
        <v>9</v>
      </c>
      <c r="B20" s="121" t="s">
        <v>75</v>
      </c>
      <c r="C20" s="122" t="s">
        <v>142</v>
      </c>
      <c r="D20" s="123" t="s">
        <v>72</v>
      </c>
      <c r="E20" s="124">
        <v>2</v>
      </c>
      <c r="F20" s="125"/>
      <c r="G20" s="126">
        <f>E20*F20</f>
        <v>0</v>
      </c>
      <c r="H20" s="127">
        <v>3.00000000000022E-5</v>
      </c>
      <c r="I20" s="128">
        <f>E20*H20</f>
        <v>6.0000000000004399E-5</v>
      </c>
      <c r="J20" s="127">
        <v>0</v>
      </c>
      <c r="K20" s="128">
        <f>E20*J20</f>
        <v>0</v>
      </c>
      <c r="O20" s="119"/>
      <c r="Z20" s="129"/>
      <c r="AA20" s="129">
        <v>1</v>
      </c>
      <c r="AB20" s="129">
        <v>7</v>
      </c>
      <c r="AC20" s="129">
        <v>7</v>
      </c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CA20" s="129">
        <v>1</v>
      </c>
      <c r="CB20" s="129">
        <v>7</v>
      </c>
      <c r="CZ20" s="81">
        <v>2</v>
      </c>
    </row>
    <row r="21" spans="1:104" x14ac:dyDescent="0.2">
      <c r="A21" s="131" t="s">
        <v>33</v>
      </c>
      <c r="B21" s="132" t="s">
        <v>68</v>
      </c>
      <c r="C21" s="133" t="s">
        <v>69</v>
      </c>
      <c r="D21" s="134"/>
      <c r="E21" s="135"/>
      <c r="F21" s="182"/>
      <c r="G21" s="136">
        <f>SUM(G19:G20)</f>
        <v>0</v>
      </c>
      <c r="H21" s="137"/>
      <c r="I21" s="138">
        <f>SUM(I19:I20)</f>
        <v>6.0000000000004399E-5</v>
      </c>
      <c r="J21" s="139"/>
      <c r="K21" s="138">
        <f>SUM(K19:K20)</f>
        <v>0</v>
      </c>
      <c r="O21" s="119"/>
      <c r="X21" s="140">
        <f>K21</f>
        <v>0</v>
      </c>
      <c r="Y21" s="140">
        <f>I21</f>
        <v>6.0000000000004399E-5</v>
      </c>
      <c r="Z21" s="141">
        <f>G21</f>
        <v>0</v>
      </c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42"/>
      <c r="BB21" s="142"/>
      <c r="BC21" s="142"/>
      <c r="BD21" s="142"/>
      <c r="BE21" s="142"/>
      <c r="BF21" s="142"/>
      <c r="BG21" s="129"/>
      <c r="BH21" s="129"/>
      <c r="BI21" s="129"/>
      <c r="BJ21" s="129"/>
      <c r="BK21" s="129"/>
    </row>
    <row r="22" spans="1:104" ht="14.25" customHeight="1" x14ac:dyDescent="0.2">
      <c r="A22" s="109" t="s">
        <v>32</v>
      </c>
      <c r="B22" s="110" t="s">
        <v>134</v>
      </c>
      <c r="C22" s="111" t="s">
        <v>135</v>
      </c>
      <c r="D22" s="112"/>
      <c r="E22" s="113"/>
      <c r="F22" s="183"/>
      <c r="G22" s="114"/>
      <c r="H22" s="115"/>
      <c r="I22" s="116"/>
      <c r="J22" s="117"/>
      <c r="K22" s="118"/>
      <c r="O22" s="119"/>
    </row>
    <row r="23" spans="1:104" ht="22.5" x14ac:dyDescent="0.2">
      <c r="A23" s="120">
        <v>10</v>
      </c>
      <c r="B23" s="121" t="s">
        <v>143</v>
      </c>
      <c r="C23" s="122" t="s">
        <v>144</v>
      </c>
      <c r="D23" s="123" t="s">
        <v>72</v>
      </c>
      <c r="E23" s="124">
        <v>2</v>
      </c>
      <c r="F23" s="125"/>
      <c r="G23" s="126">
        <f>E23*F23</f>
        <v>0</v>
      </c>
      <c r="H23" s="127">
        <v>0</v>
      </c>
      <c r="I23" s="128">
        <f>E23*H23</f>
        <v>0</v>
      </c>
      <c r="J23" s="127">
        <v>0</v>
      </c>
      <c r="K23" s="128">
        <f>E23*J23</f>
        <v>0</v>
      </c>
      <c r="O23" s="119"/>
      <c r="Z23" s="129"/>
      <c r="AA23" s="129">
        <v>1</v>
      </c>
      <c r="AB23" s="129">
        <v>7</v>
      </c>
      <c r="AC23" s="129">
        <v>7</v>
      </c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CA23" s="129">
        <v>1</v>
      </c>
      <c r="CB23" s="129">
        <v>7</v>
      </c>
      <c r="CZ23" s="81">
        <v>2</v>
      </c>
    </row>
    <row r="24" spans="1:104" x14ac:dyDescent="0.2">
      <c r="A24" s="131" t="s">
        <v>33</v>
      </c>
      <c r="B24" s="132" t="s">
        <v>134</v>
      </c>
      <c r="C24" s="133" t="s">
        <v>135</v>
      </c>
      <c r="D24" s="134"/>
      <c r="E24" s="135"/>
      <c r="F24" s="182"/>
      <c r="G24" s="136">
        <f>SUM(G22:G23)</f>
        <v>0</v>
      </c>
      <c r="H24" s="137"/>
      <c r="I24" s="138">
        <f>SUM(I22:I23)</f>
        <v>0</v>
      </c>
      <c r="J24" s="139"/>
      <c r="K24" s="138">
        <f>SUM(K22:K23)</f>
        <v>0</v>
      </c>
      <c r="O24" s="119"/>
      <c r="X24" s="140">
        <f>K24</f>
        <v>0</v>
      </c>
      <c r="Y24" s="140">
        <f>I24</f>
        <v>0</v>
      </c>
      <c r="Z24" s="141">
        <f>G24</f>
        <v>0</v>
      </c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42"/>
      <c r="BB24" s="142"/>
      <c r="BC24" s="142"/>
      <c r="BD24" s="142"/>
      <c r="BE24" s="142"/>
      <c r="BF24" s="142"/>
      <c r="BG24" s="129"/>
      <c r="BH24" s="129"/>
      <c r="BI24" s="129"/>
      <c r="BJ24" s="129"/>
      <c r="BK24" s="129"/>
    </row>
    <row r="25" spans="1:104" ht="14.25" customHeight="1" x14ac:dyDescent="0.2">
      <c r="A25" s="109" t="s">
        <v>32</v>
      </c>
      <c r="B25" s="110" t="s">
        <v>145</v>
      </c>
      <c r="C25" s="111" t="s">
        <v>146</v>
      </c>
      <c r="D25" s="112"/>
      <c r="E25" s="113"/>
      <c r="F25" s="183"/>
      <c r="G25" s="114"/>
      <c r="H25" s="115"/>
      <c r="I25" s="116"/>
      <c r="J25" s="117"/>
      <c r="K25" s="118"/>
      <c r="O25" s="119"/>
    </row>
    <row r="26" spans="1:104" x14ac:dyDescent="0.2">
      <c r="A26" s="120">
        <v>11</v>
      </c>
      <c r="B26" s="121" t="s">
        <v>147</v>
      </c>
      <c r="C26" s="122" t="s">
        <v>148</v>
      </c>
      <c r="D26" s="123" t="s">
        <v>57</v>
      </c>
      <c r="E26" s="124">
        <v>3</v>
      </c>
      <c r="F26" s="125">
        <v>0</v>
      </c>
      <c r="G26" s="126">
        <f>E26*F26</f>
        <v>0</v>
      </c>
      <c r="H26" s="127">
        <v>0</v>
      </c>
      <c r="I26" s="128">
        <f>E26*H26</f>
        <v>0</v>
      </c>
      <c r="J26" s="127">
        <v>0</v>
      </c>
      <c r="K26" s="128">
        <f>E26*J26</f>
        <v>0</v>
      </c>
      <c r="O26" s="119"/>
      <c r="Z26" s="129"/>
      <c r="AA26" s="129">
        <v>1</v>
      </c>
      <c r="AB26" s="129">
        <v>7</v>
      </c>
      <c r="AC26" s="129">
        <v>7</v>
      </c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CA26" s="129">
        <v>1</v>
      </c>
      <c r="CB26" s="129">
        <v>7</v>
      </c>
      <c r="CZ26" s="81">
        <v>2</v>
      </c>
    </row>
    <row r="27" spans="1:104" x14ac:dyDescent="0.2">
      <c r="A27" s="120">
        <v>12</v>
      </c>
      <c r="B27" s="121" t="s">
        <v>149</v>
      </c>
      <c r="C27" s="122" t="s">
        <v>150</v>
      </c>
      <c r="D27" s="123" t="s">
        <v>151</v>
      </c>
      <c r="E27" s="124">
        <v>24</v>
      </c>
      <c r="F27" s="125">
        <v>0</v>
      </c>
      <c r="G27" s="126">
        <f>E27*F27</f>
        <v>0</v>
      </c>
      <c r="H27" s="127">
        <v>0</v>
      </c>
      <c r="I27" s="128">
        <f>E27*H27</f>
        <v>0</v>
      </c>
      <c r="J27" s="127"/>
      <c r="K27" s="128">
        <f>E27*J27</f>
        <v>0</v>
      </c>
      <c r="O27" s="119"/>
      <c r="Z27" s="129"/>
      <c r="AA27" s="129">
        <v>10</v>
      </c>
      <c r="AB27" s="129">
        <v>0</v>
      </c>
      <c r="AC27" s="129">
        <v>8</v>
      </c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CA27" s="129">
        <v>10</v>
      </c>
      <c r="CB27" s="129">
        <v>0</v>
      </c>
      <c r="CZ27" s="81">
        <v>5</v>
      </c>
    </row>
    <row r="28" spans="1:104" x14ac:dyDescent="0.2">
      <c r="A28" s="131" t="s">
        <v>33</v>
      </c>
      <c r="B28" s="132" t="s">
        <v>145</v>
      </c>
      <c r="C28" s="133" t="s">
        <v>146</v>
      </c>
      <c r="D28" s="134"/>
      <c r="E28" s="135"/>
      <c r="F28" s="182"/>
      <c r="G28" s="136">
        <f>SUM(G25:G27)</f>
        <v>0</v>
      </c>
      <c r="H28" s="137"/>
      <c r="I28" s="138">
        <f>SUM(I25:I27)</f>
        <v>0</v>
      </c>
      <c r="J28" s="139"/>
      <c r="K28" s="138">
        <f>SUM(K25:K27)</f>
        <v>0</v>
      </c>
      <c r="O28" s="119"/>
      <c r="X28" s="140">
        <f>K28</f>
        <v>0</v>
      </c>
      <c r="Y28" s="140">
        <f>I28</f>
        <v>0</v>
      </c>
      <c r="Z28" s="141">
        <f>G28</f>
        <v>0</v>
      </c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42"/>
      <c r="BB28" s="142"/>
      <c r="BC28" s="142"/>
      <c r="BD28" s="142"/>
      <c r="BE28" s="142"/>
      <c r="BF28" s="142"/>
      <c r="BG28" s="129"/>
      <c r="BH28" s="129"/>
      <c r="BI28" s="129"/>
      <c r="BJ28" s="129"/>
      <c r="BK28" s="129"/>
    </row>
    <row r="29" spans="1:104" ht="14.25" customHeight="1" x14ac:dyDescent="0.2">
      <c r="A29" s="109" t="s">
        <v>32</v>
      </c>
      <c r="B29" s="110" t="s">
        <v>134</v>
      </c>
      <c r="C29" s="111" t="s">
        <v>135</v>
      </c>
      <c r="D29" s="112"/>
      <c r="E29" s="113"/>
      <c r="F29" s="183"/>
      <c r="G29" s="114"/>
      <c r="H29" s="115"/>
      <c r="I29" s="116"/>
      <c r="J29" s="117"/>
      <c r="K29" s="118"/>
      <c r="O29" s="119"/>
    </row>
    <row r="30" spans="1:104" x14ac:dyDescent="0.2">
      <c r="A30" s="120">
        <v>13</v>
      </c>
      <c r="B30" s="121" t="s">
        <v>152</v>
      </c>
      <c r="C30" s="122" t="s">
        <v>153</v>
      </c>
      <c r="D30" s="123" t="s">
        <v>72</v>
      </c>
      <c r="E30" s="124">
        <v>2</v>
      </c>
      <c r="F30" s="125">
        <v>0</v>
      </c>
      <c r="G30" s="126">
        <f>E30*F30</f>
        <v>0</v>
      </c>
      <c r="H30" s="127">
        <v>1.0499999999993299E-3</v>
      </c>
      <c r="I30" s="128">
        <f>E30*H30</f>
        <v>2.0999999999986598E-3</v>
      </c>
      <c r="J30" s="127">
        <v>0</v>
      </c>
      <c r="K30" s="128">
        <f>E30*J30</f>
        <v>0</v>
      </c>
      <c r="O30" s="119"/>
      <c r="Z30" s="129"/>
      <c r="AA30" s="129">
        <v>1</v>
      </c>
      <c r="AB30" s="129">
        <v>7</v>
      </c>
      <c r="AC30" s="129">
        <v>7</v>
      </c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CA30" s="129">
        <v>1</v>
      </c>
      <c r="CB30" s="129">
        <v>7</v>
      </c>
      <c r="CZ30" s="81">
        <v>2</v>
      </c>
    </row>
    <row r="31" spans="1:104" x14ac:dyDescent="0.2">
      <c r="A31" s="120">
        <v>14</v>
      </c>
      <c r="B31" s="121" t="s">
        <v>154</v>
      </c>
      <c r="C31" s="122" t="s">
        <v>155</v>
      </c>
      <c r="D31" s="123" t="s">
        <v>72</v>
      </c>
      <c r="E31" s="124">
        <v>4</v>
      </c>
      <c r="F31" s="125">
        <v>0</v>
      </c>
      <c r="G31" s="126">
        <f>E31*F31</f>
        <v>0</v>
      </c>
      <c r="H31" s="127">
        <v>0</v>
      </c>
      <c r="I31" s="128">
        <f>E31*H31</f>
        <v>0</v>
      </c>
      <c r="J31" s="127">
        <v>0</v>
      </c>
      <c r="K31" s="128">
        <f>E31*J31</f>
        <v>0</v>
      </c>
      <c r="O31" s="119"/>
      <c r="Z31" s="129"/>
      <c r="AA31" s="129">
        <v>1</v>
      </c>
      <c r="AB31" s="129">
        <v>7</v>
      </c>
      <c r="AC31" s="129">
        <v>7</v>
      </c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CA31" s="129">
        <v>1</v>
      </c>
      <c r="CB31" s="129">
        <v>7</v>
      </c>
      <c r="CZ31" s="81">
        <v>2</v>
      </c>
    </row>
    <row r="32" spans="1:104" x14ac:dyDescent="0.2">
      <c r="A32" s="120">
        <v>15</v>
      </c>
      <c r="B32" s="121" t="s">
        <v>156</v>
      </c>
      <c r="C32" s="122" t="s">
        <v>157</v>
      </c>
      <c r="D32" s="123" t="s">
        <v>50</v>
      </c>
      <c r="E32" s="124">
        <v>11</v>
      </c>
      <c r="F32" s="125">
        <v>0</v>
      </c>
      <c r="G32" s="126">
        <f>E32*F32</f>
        <v>0</v>
      </c>
      <c r="H32" s="127">
        <v>0</v>
      </c>
      <c r="I32" s="128">
        <f>E32*H32</f>
        <v>0</v>
      </c>
      <c r="J32" s="127">
        <v>0</v>
      </c>
      <c r="K32" s="128">
        <f>E32*J32</f>
        <v>0</v>
      </c>
      <c r="O32" s="119"/>
      <c r="Z32" s="129"/>
      <c r="AA32" s="129">
        <v>1</v>
      </c>
      <c r="AB32" s="129">
        <v>7</v>
      </c>
      <c r="AC32" s="129">
        <v>7</v>
      </c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CA32" s="129">
        <v>1</v>
      </c>
      <c r="CB32" s="129">
        <v>7</v>
      </c>
      <c r="CZ32" s="81">
        <v>2</v>
      </c>
    </row>
    <row r="33" spans="1:104" x14ac:dyDescent="0.2">
      <c r="A33" s="120">
        <v>16</v>
      </c>
      <c r="B33" s="121" t="s">
        <v>158</v>
      </c>
      <c r="C33" s="122" t="s">
        <v>159</v>
      </c>
      <c r="D33" s="123" t="s">
        <v>72</v>
      </c>
      <c r="E33" s="124">
        <v>2</v>
      </c>
      <c r="F33" s="125">
        <v>0</v>
      </c>
      <c r="G33" s="126">
        <f>E33*F33</f>
        <v>0</v>
      </c>
      <c r="H33" s="127">
        <v>0</v>
      </c>
      <c r="I33" s="128">
        <f>E33*H33</f>
        <v>0</v>
      </c>
      <c r="J33" s="127">
        <v>0</v>
      </c>
      <c r="K33" s="128">
        <f>E33*J33</f>
        <v>0</v>
      </c>
      <c r="O33" s="119"/>
      <c r="Z33" s="129"/>
      <c r="AA33" s="129">
        <v>1</v>
      </c>
      <c r="AB33" s="129">
        <v>7</v>
      </c>
      <c r="AC33" s="129">
        <v>7</v>
      </c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CA33" s="129">
        <v>1</v>
      </c>
      <c r="CB33" s="129">
        <v>7</v>
      </c>
      <c r="CZ33" s="81">
        <v>2</v>
      </c>
    </row>
    <row r="34" spans="1:104" x14ac:dyDescent="0.2">
      <c r="A34" s="131" t="s">
        <v>33</v>
      </c>
      <c r="B34" s="132" t="s">
        <v>134</v>
      </c>
      <c r="C34" s="133" t="s">
        <v>135</v>
      </c>
      <c r="D34" s="134"/>
      <c r="E34" s="135"/>
      <c r="F34" s="182"/>
      <c r="G34" s="136">
        <f>SUM(G29:G33)</f>
        <v>0</v>
      </c>
      <c r="H34" s="137"/>
      <c r="I34" s="138">
        <f>SUM(I29:I33)</f>
        <v>2.0999999999986598E-3</v>
      </c>
      <c r="J34" s="139"/>
      <c r="K34" s="138">
        <f>SUM(K29:K33)</f>
        <v>0</v>
      </c>
      <c r="O34" s="119"/>
      <c r="X34" s="140">
        <f>K34</f>
        <v>0</v>
      </c>
      <c r="Y34" s="140">
        <f>I34</f>
        <v>2.0999999999986598E-3</v>
      </c>
      <c r="Z34" s="141">
        <f>G34</f>
        <v>0</v>
      </c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42"/>
      <c r="BB34" s="142"/>
      <c r="BC34" s="142"/>
      <c r="BD34" s="142"/>
      <c r="BE34" s="142"/>
      <c r="BF34" s="142"/>
      <c r="BG34" s="129"/>
      <c r="BH34" s="129"/>
      <c r="BI34" s="129"/>
      <c r="BJ34" s="129"/>
      <c r="BK34" s="129"/>
    </row>
    <row r="35" spans="1:104" ht="14.25" customHeight="1" x14ac:dyDescent="0.2">
      <c r="A35" s="109" t="s">
        <v>32</v>
      </c>
      <c r="B35" s="110" t="s">
        <v>46</v>
      </c>
      <c r="C35" s="111" t="s">
        <v>47</v>
      </c>
      <c r="D35" s="112"/>
      <c r="E35" s="113"/>
      <c r="F35" s="183"/>
      <c r="G35" s="114"/>
      <c r="H35" s="115"/>
      <c r="I35" s="116"/>
      <c r="J35" s="117"/>
      <c r="K35" s="118"/>
      <c r="O35" s="119"/>
    </row>
    <row r="36" spans="1:104" x14ac:dyDescent="0.2">
      <c r="A36" s="120">
        <v>17</v>
      </c>
      <c r="B36" s="121" t="s">
        <v>48</v>
      </c>
      <c r="C36" s="122" t="s">
        <v>49</v>
      </c>
      <c r="D36" s="123" t="s">
        <v>50</v>
      </c>
      <c r="E36" s="124">
        <v>11</v>
      </c>
      <c r="F36" s="125">
        <v>0</v>
      </c>
      <c r="G36" s="126">
        <f>E36*F36</f>
        <v>0</v>
      </c>
      <c r="H36" s="127">
        <v>0</v>
      </c>
      <c r="I36" s="128">
        <f>E36*H36</f>
        <v>0</v>
      </c>
      <c r="J36" s="127">
        <v>0</v>
      </c>
      <c r="K36" s="128">
        <f>E36*J36</f>
        <v>0</v>
      </c>
      <c r="O36" s="119"/>
      <c r="Z36" s="129"/>
      <c r="AA36" s="129">
        <v>1</v>
      </c>
      <c r="AB36" s="129">
        <v>7</v>
      </c>
      <c r="AC36" s="129">
        <v>7</v>
      </c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CA36" s="129">
        <v>1</v>
      </c>
      <c r="CB36" s="129">
        <v>7</v>
      </c>
      <c r="CZ36" s="81">
        <v>2</v>
      </c>
    </row>
    <row r="37" spans="1:104" x14ac:dyDescent="0.2">
      <c r="A37" s="120">
        <v>18</v>
      </c>
      <c r="B37" s="121" t="s">
        <v>51</v>
      </c>
      <c r="C37" s="122" t="s">
        <v>52</v>
      </c>
      <c r="D37" s="123" t="s">
        <v>50</v>
      </c>
      <c r="E37" s="124">
        <v>11</v>
      </c>
      <c r="F37" s="125">
        <v>0</v>
      </c>
      <c r="G37" s="126">
        <f>E37*F37</f>
        <v>0</v>
      </c>
      <c r="H37" s="127">
        <v>0</v>
      </c>
      <c r="I37" s="128">
        <f>E37*H37</f>
        <v>0</v>
      </c>
      <c r="J37" s="127">
        <v>0</v>
      </c>
      <c r="K37" s="128">
        <f>E37*J37</f>
        <v>0</v>
      </c>
      <c r="O37" s="119"/>
      <c r="Z37" s="129"/>
      <c r="AA37" s="129">
        <v>1</v>
      </c>
      <c r="AB37" s="129">
        <v>7</v>
      </c>
      <c r="AC37" s="129">
        <v>7</v>
      </c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CA37" s="129">
        <v>1</v>
      </c>
      <c r="CB37" s="129">
        <v>7</v>
      </c>
      <c r="CZ37" s="81">
        <v>2</v>
      </c>
    </row>
    <row r="38" spans="1:104" x14ac:dyDescent="0.2">
      <c r="A38" s="131" t="s">
        <v>33</v>
      </c>
      <c r="B38" s="132" t="s">
        <v>46</v>
      </c>
      <c r="C38" s="133" t="s">
        <v>47</v>
      </c>
      <c r="D38" s="134"/>
      <c r="E38" s="135"/>
      <c r="F38" s="182"/>
      <c r="G38" s="136">
        <f>SUM(G35:G37)</f>
        <v>0</v>
      </c>
      <c r="H38" s="137"/>
      <c r="I38" s="138">
        <f>SUM(I35:I37)</f>
        <v>0</v>
      </c>
      <c r="J38" s="139"/>
      <c r="K38" s="138">
        <f>SUM(K35:K37)</f>
        <v>0</v>
      </c>
      <c r="O38" s="119"/>
      <c r="X38" s="140">
        <f>K38</f>
        <v>0</v>
      </c>
      <c r="Y38" s="140">
        <f>I38</f>
        <v>0</v>
      </c>
      <c r="Z38" s="141">
        <f>G38</f>
        <v>0</v>
      </c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42"/>
      <c r="BB38" s="142"/>
      <c r="BC38" s="142"/>
      <c r="BD38" s="142"/>
      <c r="BE38" s="142"/>
      <c r="BF38" s="142"/>
      <c r="BG38" s="129"/>
      <c r="BH38" s="129"/>
      <c r="BI38" s="129"/>
      <c r="BJ38" s="129"/>
      <c r="BK38" s="129"/>
    </row>
    <row r="39" spans="1:104" ht="14.25" customHeight="1" x14ac:dyDescent="0.2">
      <c r="A39" s="109" t="s">
        <v>32</v>
      </c>
      <c r="B39" s="110" t="s">
        <v>145</v>
      </c>
      <c r="C39" s="111" t="s">
        <v>146</v>
      </c>
      <c r="D39" s="112"/>
      <c r="E39" s="113"/>
      <c r="F39" s="183"/>
      <c r="G39" s="114"/>
      <c r="H39" s="115"/>
      <c r="I39" s="116"/>
      <c r="J39" s="117"/>
      <c r="K39" s="118"/>
      <c r="O39" s="119"/>
    </row>
    <row r="40" spans="1:104" x14ac:dyDescent="0.2">
      <c r="A40" s="120">
        <v>19</v>
      </c>
      <c r="B40" s="121" t="s">
        <v>160</v>
      </c>
      <c r="C40" s="122" t="s">
        <v>161</v>
      </c>
      <c r="D40" s="123" t="s">
        <v>162</v>
      </c>
      <c r="E40" s="124">
        <v>2</v>
      </c>
      <c r="F40" s="125">
        <v>0</v>
      </c>
      <c r="G40" s="126">
        <f>E40*F40</f>
        <v>0</v>
      </c>
      <c r="H40" s="127">
        <v>0</v>
      </c>
      <c r="I40" s="128">
        <f>E40*H40</f>
        <v>0</v>
      </c>
      <c r="J40" s="127">
        <v>0</v>
      </c>
      <c r="K40" s="128">
        <f>E40*J40</f>
        <v>0</v>
      </c>
      <c r="O40" s="119"/>
      <c r="Z40" s="129"/>
      <c r="AA40" s="129">
        <v>1</v>
      </c>
      <c r="AB40" s="129">
        <v>3</v>
      </c>
      <c r="AC40" s="129">
        <v>3</v>
      </c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CA40" s="129">
        <v>1</v>
      </c>
      <c r="CB40" s="129">
        <v>3</v>
      </c>
      <c r="CZ40" s="81">
        <v>2</v>
      </c>
    </row>
    <row r="41" spans="1:104" x14ac:dyDescent="0.2">
      <c r="A41" s="131" t="s">
        <v>33</v>
      </c>
      <c r="B41" s="132" t="s">
        <v>145</v>
      </c>
      <c r="C41" s="133" t="s">
        <v>146</v>
      </c>
      <c r="D41" s="134"/>
      <c r="E41" s="135"/>
      <c r="F41" s="135"/>
      <c r="G41" s="136">
        <f>SUM(G39:G40)</f>
        <v>0</v>
      </c>
      <c r="H41" s="137"/>
      <c r="I41" s="138">
        <f>SUM(I39:I40)</f>
        <v>0</v>
      </c>
      <c r="J41" s="139"/>
      <c r="K41" s="138">
        <f>SUM(K39:K40)</f>
        <v>0</v>
      </c>
      <c r="O41" s="119"/>
      <c r="X41" s="140">
        <f>K41</f>
        <v>0</v>
      </c>
      <c r="Y41" s="140">
        <f>I41</f>
        <v>0</v>
      </c>
      <c r="Z41" s="141">
        <f>G41</f>
        <v>0</v>
      </c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42"/>
      <c r="BB41" s="142"/>
      <c r="BC41" s="142"/>
      <c r="BD41" s="142"/>
      <c r="BE41" s="142"/>
      <c r="BF41" s="142"/>
      <c r="BG41" s="129"/>
      <c r="BH41" s="129"/>
      <c r="BI41" s="129"/>
      <c r="BJ41" s="129"/>
      <c r="BK41" s="129"/>
    </row>
    <row r="42" spans="1:104" x14ac:dyDescent="0.2">
      <c r="A42" s="143" t="s">
        <v>34</v>
      </c>
      <c r="B42" s="144" t="s">
        <v>35</v>
      </c>
      <c r="C42" s="145"/>
      <c r="D42" s="146"/>
      <c r="E42" s="147"/>
      <c r="F42" s="147"/>
      <c r="G42" s="148">
        <f>SUM(Z7:Z42)</f>
        <v>0</v>
      </c>
      <c r="H42" s="149"/>
      <c r="I42" s="150">
        <f>SUM(Y7:Y42)</f>
        <v>2.1599999999986643E-3</v>
      </c>
      <c r="J42" s="149"/>
      <c r="K42" s="150">
        <f>SUM(X7:X42)</f>
        <v>0</v>
      </c>
      <c r="O42" s="119"/>
      <c r="BA42" s="151"/>
      <c r="BB42" s="151"/>
      <c r="BC42" s="151"/>
      <c r="BD42" s="151"/>
      <c r="BE42" s="151"/>
      <c r="BF42" s="151"/>
    </row>
    <row r="43" spans="1:104" x14ac:dyDescent="0.2">
      <c r="E43" s="81"/>
    </row>
    <row r="44" spans="1:104" x14ac:dyDescent="0.2">
      <c r="A44" s="152"/>
      <c r="E44" s="81"/>
    </row>
    <row r="45" spans="1:104" x14ac:dyDescent="0.2">
      <c r="A45" s="153"/>
      <c r="B45" s="154"/>
      <c r="C45" s="155" t="s">
        <v>36</v>
      </c>
      <c r="D45" s="154"/>
      <c r="E45" s="156"/>
      <c r="F45" s="154"/>
      <c r="G45" s="157" t="s">
        <v>37</v>
      </c>
    </row>
    <row r="46" spans="1:104" x14ac:dyDescent="0.2">
      <c r="A46" s="158"/>
      <c r="B46" s="159"/>
      <c r="C46" s="160" t="s">
        <v>121</v>
      </c>
      <c r="D46" s="161"/>
      <c r="E46" s="162"/>
      <c r="F46" s="162"/>
      <c r="G46" s="163">
        <v>0</v>
      </c>
    </row>
    <row r="47" spans="1:104" x14ac:dyDescent="0.2">
      <c r="A47" s="158"/>
      <c r="B47" s="159"/>
      <c r="C47" s="160" t="s">
        <v>38</v>
      </c>
      <c r="D47" s="161"/>
      <c r="E47" s="162"/>
      <c r="F47" s="162"/>
      <c r="G47" s="163">
        <v>0</v>
      </c>
    </row>
    <row r="48" spans="1:104" x14ac:dyDescent="0.2">
      <c r="A48" s="158"/>
      <c r="B48" s="159"/>
      <c r="C48" s="160" t="s">
        <v>39</v>
      </c>
      <c r="D48" s="161"/>
      <c r="E48" s="162"/>
      <c r="F48" s="162"/>
      <c r="G48" s="163">
        <v>0</v>
      </c>
    </row>
    <row r="49" spans="1:7" x14ac:dyDescent="0.2">
      <c r="A49" s="158"/>
      <c r="B49" s="159"/>
      <c r="C49" s="160" t="s">
        <v>40</v>
      </c>
      <c r="D49" s="161"/>
      <c r="E49" s="162"/>
      <c r="F49" s="162"/>
      <c r="G49" s="163">
        <v>0</v>
      </c>
    </row>
    <row r="50" spans="1:7" x14ac:dyDescent="0.2">
      <c r="A50" s="158"/>
      <c r="B50" s="159"/>
      <c r="C50" s="160" t="s">
        <v>41</v>
      </c>
      <c r="D50" s="161"/>
      <c r="E50" s="162"/>
      <c r="F50" s="162"/>
      <c r="G50" s="163">
        <v>0</v>
      </c>
    </row>
    <row r="51" spans="1:7" x14ac:dyDescent="0.2">
      <c r="A51" s="158"/>
      <c r="B51" s="159"/>
      <c r="C51" s="160" t="s">
        <v>42</v>
      </c>
      <c r="D51" s="161"/>
      <c r="E51" s="162"/>
      <c r="F51" s="162"/>
      <c r="G51" s="163">
        <v>0</v>
      </c>
    </row>
    <row r="52" spans="1:7" x14ac:dyDescent="0.2">
      <c r="A52" s="158"/>
      <c r="B52" s="159"/>
      <c r="C52" s="160" t="s">
        <v>43</v>
      </c>
      <c r="D52" s="161"/>
      <c r="E52" s="162"/>
      <c r="F52" s="162"/>
      <c r="G52" s="163">
        <v>0</v>
      </c>
    </row>
    <row r="53" spans="1:7" x14ac:dyDescent="0.2">
      <c r="A53" s="158"/>
      <c r="B53" s="159"/>
      <c r="C53" s="160" t="s">
        <v>44</v>
      </c>
      <c r="D53" s="161"/>
      <c r="E53" s="162"/>
      <c r="F53" s="162"/>
      <c r="G53" s="163">
        <v>0</v>
      </c>
    </row>
    <row r="54" spans="1:7" x14ac:dyDescent="0.2">
      <c r="A54" s="164"/>
      <c r="B54" s="165" t="s">
        <v>37</v>
      </c>
      <c r="C54" s="166"/>
      <c r="D54" s="167"/>
      <c r="E54" s="168"/>
      <c r="F54" s="168"/>
      <c r="G54" s="169">
        <f>SUM(G46:G53)</f>
        <v>0</v>
      </c>
    </row>
    <row r="55" spans="1:7" x14ac:dyDescent="0.2">
      <c r="E55" s="81"/>
    </row>
    <row r="56" spans="1:7" x14ac:dyDescent="0.2">
      <c r="E56" s="81"/>
    </row>
    <row r="57" spans="1:7" x14ac:dyDescent="0.2">
      <c r="E57" s="81"/>
    </row>
    <row r="58" spans="1:7" x14ac:dyDescent="0.2">
      <c r="C58" s="130"/>
      <c r="E58" s="81"/>
    </row>
    <row r="59" spans="1:7" x14ac:dyDescent="0.2">
      <c r="E59" s="81"/>
    </row>
    <row r="60" spans="1:7" x14ac:dyDescent="0.2">
      <c r="E60" s="81"/>
    </row>
    <row r="61" spans="1:7" x14ac:dyDescent="0.2">
      <c r="E61" s="81"/>
    </row>
    <row r="62" spans="1:7" x14ac:dyDescent="0.2">
      <c r="E62" s="81"/>
    </row>
    <row r="63" spans="1:7" x14ac:dyDescent="0.2">
      <c r="E63" s="81"/>
    </row>
    <row r="64" spans="1:7" x14ac:dyDescent="0.2">
      <c r="E64" s="81"/>
    </row>
    <row r="65" spans="1:7" x14ac:dyDescent="0.2">
      <c r="E65" s="81"/>
    </row>
    <row r="66" spans="1:7" x14ac:dyDescent="0.2">
      <c r="E66" s="81"/>
    </row>
    <row r="67" spans="1:7" x14ac:dyDescent="0.2">
      <c r="E67" s="81"/>
    </row>
    <row r="68" spans="1:7" x14ac:dyDescent="0.2">
      <c r="E68" s="81"/>
    </row>
    <row r="69" spans="1:7" x14ac:dyDescent="0.2">
      <c r="E69" s="81"/>
    </row>
    <row r="70" spans="1:7" x14ac:dyDescent="0.2">
      <c r="E70" s="81"/>
    </row>
    <row r="71" spans="1:7" x14ac:dyDescent="0.2">
      <c r="E71" s="81"/>
    </row>
    <row r="72" spans="1:7" x14ac:dyDescent="0.2">
      <c r="A72" s="130"/>
      <c r="B72" s="130"/>
      <c r="C72" s="130"/>
      <c r="D72" s="130"/>
      <c r="E72" s="130"/>
      <c r="F72" s="130"/>
      <c r="G72" s="130"/>
    </row>
    <row r="73" spans="1:7" x14ac:dyDescent="0.2">
      <c r="A73" s="130"/>
      <c r="B73" s="130"/>
      <c r="C73" s="130"/>
      <c r="D73" s="130"/>
      <c r="E73" s="130"/>
      <c r="F73" s="130"/>
      <c r="G73" s="130"/>
    </row>
    <row r="74" spans="1:7" x14ac:dyDescent="0.2">
      <c r="A74" s="130"/>
      <c r="B74" s="130"/>
      <c r="C74" s="130"/>
      <c r="D74" s="130"/>
      <c r="E74" s="130"/>
      <c r="F74" s="130"/>
      <c r="G74" s="130"/>
    </row>
    <row r="75" spans="1:7" x14ac:dyDescent="0.2">
      <c r="A75" s="130"/>
      <c r="B75" s="130"/>
      <c r="C75" s="130"/>
      <c r="D75" s="130"/>
      <c r="E75" s="130"/>
      <c r="F75" s="130"/>
      <c r="G75" s="130"/>
    </row>
    <row r="76" spans="1:7" x14ac:dyDescent="0.2">
      <c r="E76" s="81"/>
    </row>
    <row r="77" spans="1:7" x14ac:dyDescent="0.2">
      <c r="E77" s="81"/>
    </row>
    <row r="78" spans="1:7" x14ac:dyDescent="0.2">
      <c r="E78" s="81"/>
    </row>
    <row r="79" spans="1:7" x14ac:dyDescent="0.2">
      <c r="E79" s="81"/>
    </row>
    <row r="80" spans="1:7" x14ac:dyDescent="0.2">
      <c r="E80" s="81"/>
    </row>
    <row r="81" spans="5:5" x14ac:dyDescent="0.2">
      <c r="E81" s="81"/>
    </row>
    <row r="82" spans="5:5" x14ac:dyDescent="0.2">
      <c r="E82" s="81"/>
    </row>
    <row r="83" spans="5:5" x14ac:dyDescent="0.2">
      <c r="E83" s="81"/>
    </row>
    <row r="84" spans="5:5" x14ac:dyDescent="0.2">
      <c r="E84" s="81"/>
    </row>
    <row r="85" spans="5:5" x14ac:dyDescent="0.2">
      <c r="E85" s="81"/>
    </row>
    <row r="86" spans="5:5" x14ac:dyDescent="0.2">
      <c r="E86" s="81"/>
    </row>
    <row r="87" spans="5:5" x14ac:dyDescent="0.2">
      <c r="E87" s="81"/>
    </row>
    <row r="88" spans="5:5" x14ac:dyDescent="0.2">
      <c r="E88" s="81"/>
    </row>
    <row r="89" spans="5:5" x14ac:dyDescent="0.2">
      <c r="E89" s="81"/>
    </row>
    <row r="90" spans="5:5" x14ac:dyDescent="0.2">
      <c r="E90" s="81"/>
    </row>
    <row r="91" spans="5:5" x14ac:dyDescent="0.2">
      <c r="E91" s="81"/>
    </row>
    <row r="92" spans="5:5" x14ac:dyDescent="0.2">
      <c r="E92" s="81"/>
    </row>
    <row r="93" spans="5:5" x14ac:dyDescent="0.2">
      <c r="E93" s="81"/>
    </row>
    <row r="94" spans="5:5" x14ac:dyDescent="0.2">
      <c r="E94" s="81"/>
    </row>
    <row r="95" spans="5:5" x14ac:dyDescent="0.2">
      <c r="E95" s="81"/>
    </row>
    <row r="96" spans="5:5" x14ac:dyDescent="0.2">
      <c r="E96" s="81"/>
    </row>
    <row r="97" spans="1:7" x14ac:dyDescent="0.2">
      <c r="E97" s="81"/>
    </row>
    <row r="98" spans="1:7" x14ac:dyDescent="0.2">
      <c r="E98" s="81"/>
    </row>
    <row r="99" spans="1:7" x14ac:dyDescent="0.2">
      <c r="E99" s="81"/>
    </row>
    <row r="100" spans="1:7" x14ac:dyDescent="0.2">
      <c r="E100" s="81"/>
    </row>
    <row r="101" spans="1:7" x14ac:dyDescent="0.2">
      <c r="E101" s="81"/>
    </row>
    <row r="102" spans="1:7" x14ac:dyDescent="0.2">
      <c r="E102" s="81"/>
    </row>
    <row r="103" spans="1:7" x14ac:dyDescent="0.2">
      <c r="E103" s="81"/>
    </row>
    <row r="104" spans="1:7" x14ac:dyDescent="0.2">
      <c r="E104" s="81"/>
    </row>
    <row r="105" spans="1:7" x14ac:dyDescent="0.2">
      <c r="E105" s="81"/>
    </row>
    <row r="106" spans="1:7" x14ac:dyDescent="0.2">
      <c r="E106" s="81"/>
    </row>
    <row r="107" spans="1:7" x14ac:dyDescent="0.2">
      <c r="A107" s="170"/>
      <c r="B107" s="170"/>
    </row>
    <row r="108" spans="1:7" x14ac:dyDescent="0.2">
      <c r="A108" s="130"/>
      <c r="B108" s="130"/>
      <c r="C108" s="171"/>
      <c r="D108" s="171"/>
      <c r="E108" s="172"/>
      <c r="F108" s="171"/>
      <c r="G108" s="173"/>
    </row>
    <row r="109" spans="1:7" x14ac:dyDescent="0.2">
      <c r="A109" s="174"/>
      <c r="B109" s="174"/>
      <c r="C109" s="130"/>
      <c r="D109" s="130"/>
      <c r="E109" s="175"/>
      <c r="F109" s="130"/>
      <c r="G109" s="130"/>
    </row>
    <row r="110" spans="1:7" x14ac:dyDescent="0.2">
      <c r="A110" s="130"/>
      <c r="B110" s="130"/>
      <c r="C110" s="130"/>
      <c r="D110" s="130"/>
      <c r="E110" s="175"/>
      <c r="F110" s="130"/>
      <c r="G110" s="130"/>
    </row>
    <row r="111" spans="1:7" x14ac:dyDescent="0.2">
      <c r="A111" s="130"/>
      <c r="B111" s="130"/>
      <c r="C111" s="130"/>
      <c r="D111" s="130"/>
      <c r="E111" s="175"/>
      <c r="F111" s="130"/>
      <c r="G111" s="130"/>
    </row>
    <row r="112" spans="1:7" x14ac:dyDescent="0.2">
      <c r="A112" s="130"/>
      <c r="B112" s="130"/>
      <c r="C112" s="130"/>
      <c r="D112" s="130"/>
      <c r="E112" s="175"/>
      <c r="F112" s="130"/>
      <c r="G112" s="130"/>
    </row>
    <row r="113" spans="1:7" x14ac:dyDescent="0.2">
      <c r="A113" s="130"/>
      <c r="B113" s="130"/>
      <c r="C113" s="130"/>
      <c r="D113" s="130"/>
      <c r="E113" s="175"/>
      <c r="F113" s="130"/>
      <c r="G113" s="130"/>
    </row>
    <row r="114" spans="1:7" x14ac:dyDescent="0.2">
      <c r="A114" s="130"/>
      <c r="B114" s="130"/>
      <c r="C114" s="130"/>
      <c r="D114" s="130"/>
      <c r="E114" s="175"/>
      <c r="F114" s="130"/>
      <c r="G114" s="130"/>
    </row>
    <row r="115" spans="1:7" x14ac:dyDescent="0.2">
      <c r="A115" s="130"/>
      <c r="B115" s="130"/>
      <c r="C115" s="130"/>
      <c r="D115" s="130"/>
      <c r="E115" s="175"/>
      <c r="F115" s="130"/>
      <c r="G115" s="130"/>
    </row>
    <row r="116" spans="1:7" x14ac:dyDescent="0.2">
      <c r="A116" s="130"/>
      <c r="B116" s="130"/>
      <c r="C116" s="130"/>
      <c r="D116" s="130"/>
      <c r="E116" s="175"/>
      <c r="F116" s="130"/>
      <c r="G116" s="130"/>
    </row>
    <row r="117" spans="1:7" x14ac:dyDescent="0.2">
      <c r="A117" s="130"/>
      <c r="B117" s="130"/>
      <c r="C117" s="130"/>
      <c r="D117" s="130"/>
      <c r="E117" s="175"/>
      <c r="F117" s="130"/>
      <c r="G117" s="130"/>
    </row>
    <row r="118" spans="1:7" x14ac:dyDescent="0.2">
      <c r="A118" s="130"/>
      <c r="B118" s="130"/>
      <c r="C118" s="130"/>
      <c r="D118" s="130"/>
      <c r="E118" s="175"/>
      <c r="F118" s="130"/>
      <c r="G118" s="130"/>
    </row>
    <row r="119" spans="1:7" x14ac:dyDescent="0.2">
      <c r="A119" s="130"/>
      <c r="B119" s="130"/>
      <c r="C119" s="130"/>
      <c r="D119" s="130"/>
      <c r="E119" s="175"/>
      <c r="F119" s="130"/>
      <c r="G119" s="130"/>
    </row>
    <row r="120" spans="1:7" x14ac:dyDescent="0.2">
      <c r="A120" s="130"/>
      <c r="B120" s="130"/>
      <c r="C120" s="130"/>
      <c r="D120" s="130"/>
      <c r="E120" s="175"/>
      <c r="F120" s="130"/>
      <c r="G120" s="130"/>
    </row>
    <row r="121" spans="1:7" x14ac:dyDescent="0.2">
      <c r="A121" s="130"/>
      <c r="B121" s="130"/>
      <c r="C121" s="130"/>
      <c r="D121" s="130"/>
      <c r="E121" s="175"/>
      <c r="F121" s="130"/>
      <c r="G121" s="130"/>
    </row>
    <row r="1026" spans="1:7" x14ac:dyDescent="0.2">
      <c r="A1026" s="176"/>
      <c r="B1026" s="177"/>
      <c r="C1026" s="178" t="s">
        <v>38</v>
      </c>
      <c r="D1026" s="179"/>
      <c r="E1026" s="180"/>
      <c r="F1026" s="180"/>
      <c r="G1026" s="181">
        <v>100000</v>
      </c>
    </row>
    <row r="1027" spans="1:7" x14ac:dyDescent="0.2">
      <c r="A1027" s="176"/>
      <c r="B1027" s="177"/>
      <c r="C1027" s="178" t="s">
        <v>39</v>
      </c>
      <c r="D1027" s="179"/>
      <c r="E1027" s="180"/>
      <c r="F1027" s="180"/>
      <c r="G1027" s="181">
        <v>100000</v>
      </c>
    </row>
    <row r="1028" spans="1:7" x14ac:dyDescent="0.2">
      <c r="A1028" s="176"/>
      <c r="B1028" s="177"/>
      <c r="C1028" s="178" t="s">
        <v>40</v>
      </c>
      <c r="D1028" s="179"/>
      <c r="E1028" s="180"/>
      <c r="F1028" s="180"/>
      <c r="G1028" s="181">
        <v>100000</v>
      </c>
    </row>
    <row r="1029" spans="1:7" x14ac:dyDescent="0.2">
      <c r="A1029" s="176"/>
      <c r="B1029" s="177"/>
      <c r="C1029" s="178" t="s">
        <v>41</v>
      </c>
      <c r="D1029" s="179"/>
      <c r="E1029" s="180"/>
      <c r="F1029" s="180"/>
      <c r="G1029" s="181">
        <v>100000</v>
      </c>
    </row>
    <row r="1030" spans="1:7" x14ac:dyDescent="0.2">
      <c r="A1030" s="176"/>
      <c r="B1030" s="177"/>
      <c r="C1030" s="178" t="s">
        <v>42</v>
      </c>
      <c r="D1030" s="179"/>
      <c r="E1030" s="180"/>
      <c r="F1030" s="180"/>
      <c r="G1030" s="181">
        <v>100000</v>
      </c>
    </row>
    <row r="1031" spans="1:7" x14ac:dyDescent="0.2">
      <c r="A1031" s="176"/>
      <c r="B1031" s="177"/>
      <c r="C1031" s="178" t="s">
        <v>43</v>
      </c>
      <c r="D1031" s="179"/>
      <c r="E1031" s="180"/>
      <c r="F1031" s="180"/>
      <c r="G1031" s="181">
        <v>100000</v>
      </c>
    </row>
    <row r="1032" spans="1:7" x14ac:dyDescent="0.2">
      <c r="A1032" s="176"/>
      <c r="B1032" s="177"/>
      <c r="C1032" s="178" t="s">
        <v>44</v>
      </c>
      <c r="D1032" s="179"/>
      <c r="E1032" s="180"/>
      <c r="F1032" s="180"/>
      <c r="G1032" s="181">
        <v>100000</v>
      </c>
    </row>
  </sheetData>
  <sheetProtection sheet="1" objects="1" scenarios="1"/>
  <mergeCells count="1">
    <mergeCell ref="A1:G1"/>
  </mergeCells>
  <printOptions gridLinesSet="0"/>
  <pageMargins left="0.59055118110236227" right="0.19685039370078741" top="0.39370078740157483" bottom="0.39370078740157483" header="0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50</vt:i4>
      </vt:variant>
    </vt:vector>
  </HeadingPairs>
  <TitlesOfParts>
    <vt:vector size="53" baseType="lpstr">
      <vt:lpstr>Stavba</vt:lpstr>
      <vt:lpstr>025a 025a </vt:lpstr>
      <vt:lpstr>025b 025b 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'025a 025a '!Názvy_tisku</vt:lpstr>
      <vt:lpstr>'025b 025b '!Názvy_tisku</vt:lpstr>
      <vt:lpstr>Stavba!Objednatel</vt:lpstr>
      <vt:lpstr>Stavba!Objekt</vt:lpstr>
      <vt:lpstr>'025a 025a '!Oblast_tisku</vt:lpstr>
      <vt:lpstr>'025b 025b 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SazbaDPH1</vt:lpstr>
      <vt:lpstr>SazbaDPH2</vt:lpstr>
      <vt:lpstr>'025b 025b '!SloupecCC</vt:lpstr>
      <vt:lpstr>SloupecCC</vt:lpstr>
      <vt:lpstr>'025b 025b '!SloupecCDH</vt:lpstr>
      <vt:lpstr>SloupecCDH</vt:lpstr>
      <vt:lpstr>'025b 025b '!SloupecCisloPol</vt:lpstr>
      <vt:lpstr>SloupecCisloPol</vt:lpstr>
      <vt:lpstr>'025b 025b '!SloupecCH</vt:lpstr>
      <vt:lpstr>SloupecCH</vt:lpstr>
      <vt:lpstr>'025b 025b '!SloupecJC</vt:lpstr>
      <vt:lpstr>SloupecJC</vt:lpstr>
      <vt:lpstr>'025b 025b '!SloupecJDH</vt:lpstr>
      <vt:lpstr>SloupecJDH</vt:lpstr>
      <vt:lpstr>'025b 025b '!SloupecJDM</vt:lpstr>
      <vt:lpstr>SloupecJDM</vt:lpstr>
      <vt:lpstr>'025b 025b '!SloupecJH</vt:lpstr>
      <vt:lpstr>SloupecJH</vt:lpstr>
      <vt:lpstr>'025b 025b '!SloupecMJ</vt:lpstr>
      <vt:lpstr>SloupecMJ</vt:lpstr>
      <vt:lpstr>'025b 025b '!SloupecMnozstvi</vt:lpstr>
      <vt:lpstr>SloupecMnozstvi</vt:lpstr>
      <vt:lpstr>'025b 025b '!SloupecNazPol</vt:lpstr>
      <vt:lpstr>SloupecNazPol</vt:lpstr>
      <vt:lpstr>'025b 025b '!SloupecPC</vt:lpstr>
      <vt:lpstr>SloupecPC</vt:lpstr>
      <vt:lpstr>Stavba!StavbaCelkem</vt:lpstr>
      <vt:lpstr>'025b 025b '!VRN</vt:lpstr>
      <vt:lpstr>VRN</vt:lpstr>
      <vt:lpstr>Stavba!Zhotovitel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Pantuckova</dc:creator>
  <cp:lastModifiedBy>Milada Vlčková</cp:lastModifiedBy>
  <dcterms:created xsi:type="dcterms:W3CDTF">2015-01-06T14:39:40Z</dcterms:created>
  <dcterms:modified xsi:type="dcterms:W3CDTF">2015-01-07T09:08:58Z</dcterms:modified>
</cp:coreProperties>
</file>